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2016" sheetId="1" r:id="rId1"/>
  </sheets>
  <definedNames>
    <definedName name="_xlnm._FilterDatabase" localSheetId="0" hidden="1">'2016'!$A$2:$Q$131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<sst xmlns="http://schemas.openxmlformats.org/spreadsheetml/2006/main" count="273" uniqueCount="174">
  <si>
    <t>2016年度新能源汽车推广应用补助资金清算审核车辆信息表</t>
  </si>
  <si>
    <t>地区</t>
  </si>
  <si>
    <t>序号</t>
  </si>
  <si>
    <t>车辆生产企业</t>
  </si>
  <si>
    <t>车辆型号</t>
  </si>
  <si>
    <t>申报推广数
（辆）</t>
  </si>
  <si>
    <t>申请补助标准
（万元）</t>
  </si>
  <si>
    <t>申请清算资金
（万元）</t>
  </si>
  <si>
    <t>核定推广数
（辆）</t>
  </si>
  <si>
    <t>核定补助标准
（万元）</t>
  </si>
  <si>
    <t>应清算补助资金
（万元）</t>
  </si>
  <si>
    <t>按整车企业取整后补助资金（万元）</t>
  </si>
  <si>
    <t>核减原因</t>
  </si>
  <si>
    <t>此前待扣回预拨资金（万元）</t>
  </si>
  <si>
    <t>此次扣回预拨资金（万元）</t>
  </si>
  <si>
    <t>扣回相应预拨资金后剩余资金（万元）</t>
  </si>
  <si>
    <t>总计</t>
  </si>
  <si>
    <t>北京市</t>
  </si>
  <si>
    <t>合计</t>
  </si>
  <si>
    <t>北京汽车股份有限公司</t>
  </si>
  <si>
    <t>小计</t>
  </si>
  <si>
    <t>BJ5022XXYV3R2-BEV</t>
  </si>
  <si>
    <t>核减3辆，原因为：车辆注册登记信息有误</t>
  </si>
  <si>
    <t>BJ5022XXYV3R5-BEV</t>
  </si>
  <si>
    <t/>
  </si>
  <si>
    <t>BJ7000B3D5-BEV</t>
  </si>
  <si>
    <t>BJ7000B3D6-BEV</t>
  </si>
  <si>
    <t>核减10辆，原因为：车辆注册登记信息有误</t>
  </si>
  <si>
    <t>BJ7000B3DA-BEV</t>
  </si>
  <si>
    <t>BJ7000C5E1-BEV</t>
  </si>
  <si>
    <t>核减4辆，原因为：车辆注册登记信息有误</t>
  </si>
  <si>
    <t>BJ7000C7H3-BEV</t>
  </si>
  <si>
    <t>BJ7000U3D-BEV</t>
  </si>
  <si>
    <t>BJ7001B3D2-BEV</t>
  </si>
  <si>
    <t>BJ7002B3D2-BEV</t>
  </si>
  <si>
    <t>北京汽车制造厂有限公司</t>
  </si>
  <si>
    <t>BJ6610BG41BEV</t>
  </si>
  <si>
    <t>北京新能源汽车股份有限公司</t>
  </si>
  <si>
    <t>BJ7001BPH1-BEV</t>
  </si>
  <si>
    <t>核减605辆，原因为：现场核查不通过</t>
  </si>
  <si>
    <t>BJ7001BPH2-BEV</t>
  </si>
  <si>
    <t>核减14辆，原因为：现场核查不通过</t>
  </si>
  <si>
    <t>河北省</t>
  </si>
  <si>
    <t>领途汽车有限公司</t>
  </si>
  <si>
    <t>YGM6350BEV</t>
  </si>
  <si>
    <t>核减2辆，原因为：1辆车辆注册登记信息有误；1辆现场核查不通过</t>
  </si>
  <si>
    <t>山西省</t>
  </si>
  <si>
    <t>大运汽车股份有限公司</t>
  </si>
  <si>
    <t>DYX5040XXYBEV1CAH0</t>
  </si>
  <si>
    <t>DYX5040XXYBEV1ZAH0</t>
  </si>
  <si>
    <t>山西成功汽车制造有限公司</t>
  </si>
  <si>
    <t>SCH5022XXY-BEV1</t>
  </si>
  <si>
    <t>SCH5022XXY-BEV2</t>
  </si>
  <si>
    <t>SCH5022XXY-BEV5</t>
  </si>
  <si>
    <t>辽宁省</t>
  </si>
  <si>
    <t>丹东黄海汽车有限责任公司</t>
  </si>
  <si>
    <t>DD6110KEV2</t>
  </si>
  <si>
    <t>上海市</t>
  </si>
  <si>
    <t>上海汽车集团股份有限公司</t>
  </si>
  <si>
    <t>CSA7001BEV</t>
  </si>
  <si>
    <t>核减1辆，原因为：车辆注册登记信息有误</t>
  </si>
  <si>
    <t>上海汽车商用车有限公司</t>
  </si>
  <si>
    <t>SH5040XXYA7BEV</t>
  </si>
  <si>
    <t>SH5041XXYA7BEV</t>
  </si>
  <si>
    <t>SH6521C1BEV</t>
  </si>
  <si>
    <t>SH6601A4BEV</t>
  </si>
  <si>
    <t>江苏省</t>
  </si>
  <si>
    <t>东风悦达起亚汽车有限公司</t>
  </si>
  <si>
    <t>YQZ7002BEV</t>
  </si>
  <si>
    <t>江苏常隆客车有限公司</t>
  </si>
  <si>
    <t>YS6127BEV</t>
  </si>
  <si>
    <t>核减2辆，原因为：车辆注册登记信息有误</t>
  </si>
  <si>
    <t>江苏陆地方舟新能源电动汽车有限公司</t>
  </si>
  <si>
    <t>RQ5022XXYEVH9</t>
  </si>
  <si>
    <t>核减31辆，原因为：1辆车辆注册登记信息有误；30辆现场核查不通过</t>
  </si>
  <si>
    <t>RQ6110YEVH4</t>
  </si>
  <si>
    <t>核减3辆，原因为：现场核查不通过</t>
  </si>
  <si>
    <t>RQ6830GEVH2</t>
  </si>
  <si>
    <t>核减15辆，原因为：3辆车辆注册登记信息有误；12辆现场核查不通过</t>
  </si>
  <si>
    <t>RQ6830YEVH11</t>
  </si>
  <si>
    <t>RQ6830YEVH8</t>
  </si>
  <si>
    <t>核减2辆，原因为：现场核查不通过</t>
  </si>
  <si>
    <t>金龙联合汽车工业（苏州）有限公司</t>
  </si>
  <si>
    <t>KLQ6601BEV1X2</t>
  </si>
  <si>
    <t>南京金龙客车制造有限公司</t>
  </si>
  <si>
    <t>NJL5022XXYBEV5</t>
  </si>
  <si>
    <t>NJL5040XXYBEV</t>
  </si>
  <si>
    <t>NJL6600BEV32</t>
  </si>
  <si>
    <t>NJL6600BEV41</t>
  </si>
  <si>
    <t>核减1辆，原因为：现场核查不通过</t>
  </si>
  <si>
    <t>NJL6600BEV68</t>
  </si>
  <si>
    <t>NJL6601BEV27</t>
  </si>
  <si>
    <t>NJL6806BEV1</t>
  </si>
  <si>
    <t>NJL6810BEV2</t>
  </si>
  <si>
    <t>NJL6859BEV</t>
  </si>
  <si>
    <t>核减1辆，原因为：未按有关要求上传车辆运行数据</t>
  </si>
  <si>
    <t>苏州益茂电动客车有限公司</t>
  </si>
  <si>
    <t>ZQK6810EV</t>
  </si>
  <si>
    <t>浙江省</t>
  </si>
  <si>
    <t>湖南江南汽车制造有限公司永康众泰分公司</t>
  </si>
  <si>
    <t>JNJ7000EVA6</t>
  </si>
  <si>
    <t>核减366辆，原因为：不符合行驶里程数要求</t>
  </si>
  <si>
    <t>JNJ7000EVK</t>
  </si>
  <si>
    <t>核减686辆，原因为：683辆不符合行驶里程数要求；3辆车辆注册登记信息有误</t>
  </si>
  <si>
    <t>JNJ7000EVK1</t>
  </si>
  <si>
    <t>核减3881辆，原因为：3857辆不符合行驶里程数要求；24辆车辆注册登记信息有误</t>
  </si>
  <si>
    <t>JNJ7000EVX7</t>
  </si>
  <si>
    <t>核减32辆，原因为：不符合行驶里程数要求</t>
  </si>
  <si>
    <t>JNJ7000EVX9</t>
  </si>
  <si>
    <t>核减997辆，原因为：990辆不符合行驶里程数要求；7辆车辆注册登记信息有误</t>
  </si>
  <si>
    <t>宁波市</t>
  </si>
  <si>
    <t>浙江吉利汽车有限公司</t>
  </si>
  <si>
    <t>MR7002BEV03</t>
  </si>
  <si>
    <t>核减2辆，原因为：1辆未按有关要求上传车辆运行数据；1辆现场核查不通过</t>
  </si>
  <si>
    <t>安徽省</t>
  </si>
  <si>
    <t>安徽安凯汽车股份有限公司</t>
  </si>
  <si>
    <t>HFF6111K10EV</t>
  </si>
  <si>
    <t>核减140辆，原因为：需进一步核实后予以清算</t>
  </si>
  <si>
    <t>安徽江淮汽车股份有限公司</t>
  </si>
  <si>
    <t>HFC7000AEV</t>
  </si>
  <si>
    <t>核减7辆，原因为：未按有关要求上传车辆运行数据</t>
  </si>
  <si>
    <t>HFC7001A1EV</t>
  </si>
  <si>
    <t>核减4辆，原因为：未按有关要求上传车辆运行数据</t>
  </si>
  <si>
    <t>HFC7001AEV</t>
  </si>
  <si>
    <t>HFC7001EAEV</t>
  </si>
  <si>
    <t>山东省</t>
  </si>
  <si>
    <t>山东沂星电动汽车有限公司</t>
  </si>
  <si>
    <t>SDL6100EVG3</t>
  </si>
  <si>
    <t>SDL6800EV</t>
  </si>
  <si>
    <t>中国重汽集团济南豪沃客车有限公司</t>
  </si>
  <si>
    <t>JK6106GBEV3</t>
  </si>
  <si>
    <t>核减17辆，原因为：不符合行驶里程数要求</t>
  </si>
  <si>
    <t>JK6806GBEV</t>
  </si>
  <si>
    <t>核减25辆，原因为：不符合行驶里程数要求</t>
  </si>
  <si>
    <t>湖北省</t>
  </si>
  <si>
    <t>东风汽车有限公司</t>
  </si>
  <si>
    <t>DFL7000B2BEV</t>
  </si>
  <si>
    <t>湖南省</t>
  </si>
  <si>
    <t>比亚迪汽车工业有限公司长沙分公司</t>
  </si>
  <si>
    <t>BYD5030XXYBEV1</t>
  </si>
  <si>
    <t>深圳市</t>
  </si>
  <si>
    <t>比亚迪汽车工业有限公司</t>
  </si>
  <si>
    <t>BYD6480STHEV</t>
  </si>
  <si>
    <t>BYD6480STHEV2</t>
  </si>
  <si>
    <t>BYD7006BEVH</t>
  </si>
  <si>
    <t>QCJ7006BEVF</t>
  </si>
  <si>
    <t>QCJ7007BEV</t>
  </si>
  <si>
    <t>海南省</t>
  </si>
  <si>
    <t>一汽海马汽车有限公司</t>
  </si>
  <si>
    <t>HMC7001BM0BEV</t>
  </si>
  <si>
    <t>重庆市</t>
  </si>
  <si>
    <t>重庆长安汽车股份有限公司</t>
  </si>
  <si>
    <t>SC5041XXYFRD53BEV</t>
  </si>
  <si>
    <t>四川省</t>
  </si>
  <si>
    <t>成都客车股份有限公司</t>
  </si>
  <si>
    <t>CDK6703BEV2</t>
  </si>
  <si>
    <t>四川野马汽车股份有限公司</t>
  </si>
  <si>
    <t>SQJ6460BEV</t>
  </si>
  <si>
    <t>核减7辆，原因为：现场核查不通过</t>
  </si>
  <si>
    <t>中植一客成都汽车有限公司</t>
  </si>
  <si>
    <t>CDL5020XXYBEV3</t>
  </si>
  <si>
    <t>CDL5021XXYBEV</t>
  </si>
  <si>
    <t>CDL6606LRBEV</t>
  </si>
  <si>
    <t>CDL6810LRBEV</t>
  </si>
  <si>
    <t>CDL6810LRBEV1</t>
  </si>
  <si>
    <t>贵州省</t>
  </si>
  <si>
    <t>贵州航天成功汽车制造有限公司</t>
  </si>
  <si>
    <t>GHT5021XXYD-BEV</t>
  </si>
  <si>
    <t>核减36辆，原因为：1辆不符合行驶里程数要求；2辆重复申报；33辆车辆注册登记信息有误</t>
  </si>
  <si>
    <t>陕西省</t>
  </si>
  <si>
    <t>比亚迪汽车有限公司</t>
  </si>
  <si>
    <t>BYD7005BEV</t>
  </si>
  <si>
    <t>BYD7008BEV1</t>
  </si>
  <si>
    <t>BYD7150WTHEV3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</si>
</sst>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1"/>
      <name val="黑体"/>
      <charset val="0"/>
    </font>
    <font>
      <sz val="11"/>
      <name val="宋体"/>
      <charset val="0"/>
    </font>
    <font>
      <sz val="11"/>
      <color theme="1"/>
      <name val="黑体"/>
      <charset val="134"/>
    </font>
    <font>
      <sz val="1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>
      <alignment vertical="center"/>
    </xf>
    <xf numFmtId="0" fontId="0" fillId="0" borderId="1" xfId="0" applyFont="1" applyFill="1" applyBorder="1">
      <alignment vertical="center"/>
    </xf>
    <xf numFmtId="0" fontId="0" fillId="0" borderId="1" xfId="0" applyNumberFormat="1" applyFont="1" applyFill="1" applyBorder="1">
      <alignment vertical="center"/>
    </xf>
    <xf numFmtId="0" fontId="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1"/>
  <sheetViews>
    <sheetView tabSelected="1" workbookViewId="0">
      <selection activeCell="A1" sqref="A1:O1"/>
    </sheetView>
  </sheetViews>
  <sheetFormatPr defaultColWidth="8.72727272727273" defaultRowHeight="14"/>
  <cols>
    <col min="3" max="3" width="24.3636363636364" customWidth="1"/>
    <col min="4" max="4" width="19.6363636363636" customWidth="1"/>
    <col min="5" max="5" width="15.8181818181818" customWidth="1"/>
    <col min="6" max="9" width="14.2727272727273" customWidth="1"/>
    <col min="10" max="10" width="15.9090909090909" customWidth="1"/>
    <col min="11" max="11" width="17.3636363636364" customWidth="1"/>
    <col min="12" max="12" width="50.4545454545455" customWidth="1"/>
    <col min="13" max="13" width="16" style="1" customWidth="1"/>
    <col min="14" max="14" width="14.2727272727273" customWidth="1"/>
    <col min="15" max="15" width="16.1818181818182" customWidth="1"/>
    <col min="16" max="16" width="12.1818181818182" customWidth="1"/>
    <col min="17" max="17" width="17.9090909090909" customWidth="1"/>
  </cols>
  <sheetData>
    <row r="1" ht="43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6"/>
      <c r="M1" s="2"/>
      <c r="N1" s="2"/>
      <c r="O1" s="2"/>
    </row>
    <row r="2" ht="50" customHeight="1" spans="1:1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7" t="s">
        <v>13</v>
      </c>
      <c r="N2" s="8" t="s">
        <v>14</v>
      </c>
      <c r="O2" s="8" t="s">
        <v>15</v>
      </c>
      <c r="P2" s="9"/>
    </row>
    <row r="3" ht="22" customHeight="1" spans="1:15">
      <c r="A3" s="4" t="s">
        <v>16</v>
      </c>
      <c r="B3" s="4"/>
      <c r="C3" s="4"/>
      <c r="D3" s="4"/>
      <c r="E3" s="5">
        <f t="shared" ref="E3:J3" si="0">SUM(E4:E131)/3</f>
        <v>13070</v>
      </c>
      <c r="F3" s="5"/>
      <c r="G3" s="5">
        <f t="shared" si="0"/>
        <v>78638.5048</v>
      </c>
      <c r="H3" s="5">
        <f t="shared" si="0"/>
        <v>6168</v>
      </c>
      <c r="I3" s="5"/>
      <c r="J3" s="5">
        <f t="shared" si="0"/>
        <v>38646.247</v>
      </c>
      <c r="K3" s="5">
        <f>SUM(K4:K128)/2</f>
        <v>38649</v>
      </c>
      <c r="L3" s="5"/>
      <c r="M3" s="5">
        <f>SUM(M4:M128)/2</f>
        <v>331702</v>
      </c>
      <c r="N3" s="5">
        <f>SUM(N4:N128)/2</f>
        <v>21512</v>
      </c>
      <c r="O3" s="5">
        <f>SUM(O4:O128)/2</f>
        <v>17137</v>
      </c>
    </row>
    <row r="4" ht="22" customHeight="1" spans="1:15">
      <c r="A4" s="4" t="s">
        <v>17</v>
      </c>
      <c r="B4" s="4" t="s">
        <v>18</v>
      </c>
      <c r="C4" s="4"/>
      <c r="D4" s="4"/>
      <c r="E4" s="5">
        <f t="shared" ref="E4:J4" si="1">SUM(E5:E21)/2</f>
        <v>3069</v>
      </c>
      <c r="F4" s="5"/>
      <c r="G4" s="5">
        <f t="shared" si="1"/>
        <v>15286.218</v>
      </c>
      <c r="H4" s="5">
        <f t="shared" si="1"/>
        <v>2430</v>
      </c>
      <c r="I4" s="5"/>
      <c r="J4" s="5">
        <f t="shared" si="1"/>
        <v>12399.806</v>
      </c>
      <c r="K4" s="5">
        <f>SUM(K5:K19)</f>
        <v>12400</v>
      </c>
      <c r="L4" s="5"/>
      <c r="M4" s="5">
        <f>SUM(M5:M19)</f>
        <v>35632</v>
      </c>
      <c r="N4" s="5">
        <f>SUM(N5:N19)</f>
        <v>12148</v>
      </c>
      <c r="O4" s="5">
        <f>SUM(O5:O19)</f>
        <v>252</v>
      </c>
    </row>
    <row r="5" ht="22" customHeight="1" spans="1:15">
      <c r="A5" s="4"/>
      <c r="B5" s="4">
        <v>1</v>
      </c>
      <c r="C5" s="4" t="s">
        <v>19</v>
      </c>
      <c r="D5" s="4" t="s">
        <v>20</v>
      </c>
      <c r="E5" s="5">
        <f t="shared" ref="E5:J5" si="2">SUM(E6:E16)</f>
        <v>2438</v>
      </c>
      <c r="F5" s="5"/>
      <c r="G5" s="5">
        <f t="shared" si="2"/>
        <v>12248.718</v>
      </c>
      <c r="H5" s="5">
        <f t="shared" si="2"/>
        <v>2418</v>
      </c>
      <c r="I5" s="5"/>
      <c r="J5" s="5">
        <f t="shared" si="2"/>
        <v>12147.806</v>
      </c>
      <c r="K5" s="5">
        <f>ROUND(J5,0)</f>
        <v>12148</v>
      </c>
      <c r="L5" s="10"/>
      <c r="M5" s="11">
        <v>35632</v>
      </c>
      <c r="N5" s="12">
        <f>K5</f>
        <v>12148</v>
      </c>
      <c r="O5" s="12">
        <f>K5-N5</f>
        <v>0</v>
      </c>
    </row>
    <row r="6" ht="22" customHeight="1" spans="1:15">
      <c r="A6" s="4"/>
      <c r="B6" s="4"/>
      <c r="C6" s="4"/>
      <c r="D6" s="4" t="s">
        <v>21</v>
      </c>
      <c r="E6" s="5">
        <v>294</v>
      </c>
      <c r="F6" s="5">
        <v>6.804</v>
      </c>
      <c r="G6" s="5">
        <f>E6*F6</f>
        <v>2000.376</v>
      </c>
      <c r="H6" s="5">
        <v>291</v>
      </c>
      <c r="I6" s="5">
        <v>6.804</v>
      </c>
      <c r="J6" s="5">
        <f>H6*I6</f>
        <v>1979.964</v>
      </c>
      <c r="K6" s="5"/>
      <c r="L6" s="13" t="s">
        <v>22</v>
      </c>
      <c r="M6" s="14"/>
      <c r="N6" s="15"/>
      <c r="O6" s="15"/>
    </row>
    <row r="7" ht="22" customHeight="1" spans="1:15">
      <c r="A7" s="4"/>
      <c r="B7" s="4"/>
      <c r="C7" s="4"/>
      <c r="D7" s="4" t="s">
        <v>23</v>
      </c>
      <c r="E7" s="5">
        <v>101</v>
      </c>
      <c r="F7" s="5">
        <v>6.642</v>
      </c>
      <c r="G7" s="5">
        <f t="shared" ref="G7:G16" si="3">E7*F7</f>
        <v>670.842</v>
      </c>
      <c r="H7" s="5">
        <v>101</v>
      </c>
      <c r="I7" s="5">
        <v>6.642</v>
      </c>
      <c r="J7" s="5">
        <f t="shared" ref="J7:J16" si="4">H7*I7</f>
        <v>670.842</v>
      </c>
      <c r="K7" s="5"/>
      <c r="L7" s="10" t="s">
        <v>24</v>
      </c>
      <c r="M7" s="14"/>
      <c r="N7" s="15"/>
      <c r="O7" s="15"/>
    </row>
    <row r="8" ht="22" customHeight="1" spans="1:15">
      <c r="A8" s="4"/>
      <c r="B8" s="4"/>
      <c r="C8" s="4"/>
      <c r="D8" s="4" t="s">
        <v>25</v>
      </c>
      <c r="E8" s="5">
        <v>281</v>
      </c>
      <c r="F8" s="5">
        <v>4.5</v>
      </c>
      <c r="G8" s="5">
        <f t="shared" si="3"/>
        <v>1264.5</v>
      </c>
      <c r="H8" s="5">
        <v>278</v>
      </c>
      <c r="I8" s="5">
        <v>4.5</v>
      </c>
      <c r="J8" s="5">
        <f t="shared" si="4"/>
        <v>1251</v>
      </c>
      <c r="K8" s="5"/>
      <c r="L8" s="13" t="s">
        <v>22</v>
      </c>
      <c r="M8" s="14"/>
      <c r="N8" s="15"/>
      <c r="O8" s="15"/>
    </row>
    <row r="9" ht="22" customHeight="1" spans="1:15">
      <c r="A9" s="4"/>
      <c r="B9" s="4"/>
      <c r="C9" s="4"/>
      <c r="D9" s="4" t="s">
        <v>26</v>
      </c>
      <c r="E9" s="5">
        <v>1090</v>
      </c>
      <c r="F9" s="5">
        <v>4.5</v>
      </c>
      <c r="G9" s="5">
        <f t="shared" si="3"/>
        <v>4905</v>
      </c>
      <c r="H9" s="5">
        <v>1080</v>
      </c>
      <c r="I9" s="5">
        <v>4.5</v>
      </c>
      <c r="J9" s="5">
        <f t="shared" si="4"/>
        <v>4860</v>
      </c>
      <c r="K9" s="5"/>
      <c r="L9" s="13" t="s">
        <v>27</v>
      </c>
      <c r="M9" s="14"/>
      <c r="N9" s="15"/>
      <c r="O9" s="15"/>
    </row>
    <row r="10" ht="22" customHeight="1" spans="1:15">
      <c r="A10" s="4"/>
      <c r="B10" s="4"/>
      <c r="C10" s="4"/>
      <c r="D10" s="4" t="s">
        <v>28</v>
      </c>
      <c r="E10" s="5">
        <v>1</v>
      </c>
      <c r="F10" s="5">
        <v>4.5</v>
      </c>
      <c r="G10" s="5">
        <f t="shared" si="3"/>
        <v>4.5</v>
      </c>
      <c r="H10" s="5">
        <v>1</v>
      </c>
      <c r="I10" s="5">
        <v>4.5</v>
      </c>
      <c r="J10" s="5">
        <f t="shared" si="4"/>
        <v>4.5</v>
      </c>
      <c r="K10" s="5"/>
      <c r="L10" s="10" t="s">
        <v>24</v>
      </c>
      <c r="M10" s="14"/>
      <c r="N10" s="16"/>
      <c r="O10" s="15"/>
    </row>
    <row r="11" ht="22" customHeight="1" spans="1:15">
      <c r="A11" s="4"/>
      <c r="B11" s="4"/>
      <c r="C11" s="4"/>
      <c r="D11" s="4" t="s">
        <v>29</v>
      </c>
      <c r="E11" s="5">
        <v>12</v>
      </c>
      <c r="F11" s="5">
        <v>4.5</v>
      </c>
      <c r="G11" s="5">
        <f t="shared" si="3"/>
        <v>54</v>
      </c>
      <c r="H11" s="5">
        <v>12</v>
      </c>
      <c r="I11" s="5">
        <v>4.5</v>
      </c>
      <c r="J11" s="5">
        <f t="shared" si="4"/>
        <v>54</v>
      </c>
      <c r="K11" s="5"/>
      <c r="L11" s="10" t="s">
        <v>24</v>
      </c>
      <c r="M11" s="14"/>
      <c r="N11" s="15"/>
      <c r="O11" s="15"/>
    </row>
    <row r="12" ht="22" customHeight="1" spans="1:15">
      <c r="A12" s="4"/>
      <c r="B12" s="4"/>
      <c r="C12" s="4"/>
      <c r="D12" s="4" t="s">
        <v>29</v>
      </c>
      <c r="E12" s="5">
        <v>384</v>
      </c>
      <c r="F12" s="5">
        <v>5.5</v>
      </c>
      <c r="G12" s="5">
        <f t="shared" si="3"/>
        <v>2112</v>
      </c>
      <c r="H12" s="5">
        <v>380</v>
      </c>
      <c r="I12" s="5">
        <v>5.5</v>
      </c>
      <c r="J12" s="5">
        <f t="shared" si="4"/>
        <v>2090</v>
      </c>
      <c r="K12" s="5"/>
      <c r="L12" s="13" t="s">
        <v>30</v>
      </c>
      <c r="M12" s="14"/>
      <c r="N12" s="15"/>
      <c r="O12" s="15"/>
    </row>
    <row r="13" ht="22" customHeight="1" spans="1:15">
      <c r="A13" s="4"/>
      <c r="B13" s="4"/>
      <c r="C13" s="4"/>
      <c r="D13" s="4" t="s">
        <v>31</v>
      </c>
      <c r="E13" s="5">
        <v>30</v>
      </c>
      <c r="F13" s="5">
        <v>4.5</v>
      </c>
      <c r="G13" s="5">
        <f t="shared" si="3"/>
        <v>135</v>
      </c>
      <c r="H13" s="5">
        <v>30</v>
      </c>
      <c r="I13" s="5">
        <v>4.5</v>
      </c>
      <c r="J13" s="5">
        <f t="shared" si="4"/>
        <v>135</v>
      </c>
      <c r="K13" s="5"/>
      <c r="L13" s="10" t="s">
        <v>24</v>
      </c>
      <c r="M13" s="14"/>
      <c r="N13" s="15"/>
      <c r="O13" s="15"/>
    </row>
    <row r="14" ht="22" customHeight="1" spans="1:15">
      <c r="A14" s="4"/>
      <c r="B14" s="4"/>
      <c r="C14" s="4"/>
      <c r="D14" s="4" t="s">
        <v>32</v>
      </c>
      <c r="E14" s="5">
        <v>39</v>
      </c>
      <c r="F14" s="5">
        <v>4.5</v>
      </c>
      <c r="G14" s="5">
        <f t="shared" si="3"/>
        <v>175.5</v>
      </c>
      <c r="H14" s="5">
        <v>39</v>
      </c>
      <c r="I14" s="5">
        <v>4.5</v>
      </c>
      <c r="J14" s="5">
        <f t="shared" si="4"/>
        <v>175.5</v>
      </c>
      <c r="K14" s="5"/>
      <c r="L14" s="10" t="s">
        <v>24</v>
      </c>
      <c r="M14" s="14"/>
      <c r="N14" s="16"/>
      <c r="O14" s="15"/>
    </row>
    <row r="15" ht="22" customHeight="1" spans="1:15">
      <c r="A15" s="4"/>
      <c r="B15" s="4"/>
      <c r="C15" s="4"/>
      <c r="D15" s="4" t="s">
        <v>33</v>
      </c>
      <c r="E15" s="5">
        <v>47</v>
      </c>
      <c r="F15" s="5">
        <v>4.5</v>
      </c>
      <c r="G15" s="5">
        <f t="shared" si="3"/>
        <v>211.5</v>
      </c>
      <c r="H15" s="5">
        <v>47</v>
      </c>
      <c r="I15" s="5">
        <v>4.5</v>
      </c>
      <c r="J15" s="5">
        <f t="shared" si="4"/>
        <v>211.5</v>
      </c>
      <c r="K15" s="5"/>
      <c r="L15" s="10" t="s">
        <v>24</v>
      </c>
      <c r="M15" s="14"/>
      <c r="N15" s="15"/>
      <c r="O15" s="15"/>
    </row>
    <row r="16" ht="22" customHeight="1" spans="1:15">
      <c r="A16" s="4"/>
      <c r="B16" s="4"/>
      <c r="C16" s="4"/>
      <c r="D16" s="4" t="s">
        <v>34</v>
      </c>
      <c r="E16" s="5">
        <v>159</v>
      </c>
      <c r="F16" s="5">
        <v>4.5</v>
      </c>
      <c r="G16" s="5">
        <f t="shared" si="3"/>
        <v>715.5</v>
      </c>
      <c r="H16" s="5">
        <v>159</v>
      </c>
      <c r="I16" s="5">
        <v>4.5</v>
      </c>
      <c r="J16" s="5">
        <f t="shared" si="4"/>
        <v>715.5</v>
      </c>
      <c r="K16" s="5"/>
      <c r="L16" s="10" t="s">
        <v>24</v>
      </c>
      <c r="M16" s="14"/>
      <c r="N16" s="16"/>
      <c r="O16" s="15"/>
    </row>
    <row r="17" ht="22" customHeight="1" spans="1:15">
      <c r="A17" s="4"/>
      <c r="B17" s="4">
        <v>2</v>
      </c>
      <c r="C17" s="4" t="s">
        <v>35</v>
      </c>
      <c r="D17" s="4" t="s">
        <v>20</v>
      </c>
      <c r="E17" s="5">
        <f t="shared" ref="E17:J17" si="5">SUM(E18)</f>
        <v>12</v>
      </c>
      <c r="F17" s="5"/>
      <c r="G17" s="5">
        <f t="shared" si="5"/>
        <v>252</v>
      </c>
      <c r="H17" s="5">
        <f t="shared" si="5"/>
        <v>12</v>
      </c>
      <c r="I17" s="5"/>
      <c r="J17" s="5">
        <f t="shared" si="5"/>
        <v>252</v>
      </c>
      <c r="K17" s="5">
        <f>ROUND(J17,0)</f>
        <v>252</v>
      </c>
      <c r="L17" s="10"/>
      <c r="M17" s="11">
        <v>0</v>
      </c>
      <c r="N17" s="17">
        <v>0</v>
      </c>
      <c r="O17" s="12">
        <f>K17-N17</f>
        <v>252</v>
      </c>
    </row>
    <row r="18" ht="22" customHeight="1" spans="1:15">
      <c r="A18" s="4"/>
      <c r="B18" s="4"/>
      <c r="C18" s="4"/>
      <c r="D18" s="4" t="s">
        <v>36</v>
      </c>
      <c r="E18" s="5">
        <v>12</v>
      </c>
      <c r="F18" s="5">
        <v>21</v>
      </c>
      <c r="G18" s="5">
        <f>E18*F18</f>
        <v>252</v>
      </c>
      <c r="H18" s="5">
        <v>12</v>
      </c>
      <c r="I18" s="5">
        <v>21</v>
      </c>
      <c r="J18" s="5">
        <f>H18*I18</f>
        <v>252</v>
      </c>
      <c r="K18" s="5"/>
      <c r="L18" s="10" t="s">
        <v>24</v>
      </c>
      <c r="M18" s="14"/>
      <c r="N18" s="15"/>
      <c r="O18" s="15"/>
    </row>
    <row r="19" ht="22" customHeight="1" spans="1:15">
      <c r="A19" s="4"/>
      <c r="B19" s="4">
        <v>3</v>
      </c>
      <c r="C19" s="4" t="s">
        <v>37</v>
      </c>
      <c r="D19" s="4" t="s">
        <v>20</v>
      </c>
      <c r="E19" s="5">
        <f t="shared" ref="E19:J19" si="6">SUM(E20:E21)</f>
        <v>619</v>
      </c>
      <c r="F19" s="5"/>
      <c r="G19" s="5">
        <f t="shared" si="6"/>
        <v>2785.5</v>
      </c>
      <c r="H19" s="5">
        <f t="shared" si="6"/>
        <v>0</v>
      </c>
      <c r="I19" s="5"/>
      <c r="J19" s="5">
        <f t="shared" si="6"/>
        <v>0</v>
      </c>
      <c r="K19" s="5">
        <f>ROUND(J19,0)</f>
        <v>0</v>
      </c>
      <c r="L19" s="10"/>
      <c r="M19" s="11">
        <v>0</v>
      </c>
      <c r="N19" s="12">
        <v>0</v>
      </c>
      <c r="O19" s="12">
        <f>K19-N19</f>
        <v>0</v>
      </c>
    </row>
    <row r="20" ht="22" customHeight="1" spans="1:15">
      <c r="A20" s="4"/>
      <c r="B20" s="4"/>
      <c r="C20" s="4"/>
      <c r="D20" s="4" t="s">
        <v>38</v>
      </c>
      <c r="E20" s="5">
        <v>605</v>
      </c>
      <c r="F20" s="5">
        <v>4.5</v>
      </c>
      <c r="G20" s="5">
        <f>E20*F20</f>
        <v>2722.5</v>
      </c>
      <c r="H20" s="5">
        <v>0</v>
      </c>
      <c r="I20" s="5">
        <v>0</v>
      </c>
      <c r="J20" s="5">
        <f>H20*I20</f>
        <v>0</v>
      </c>
      <c r="K20" s="5"/>
      <c r="L20" s="13" t="s">
        <v>39</v>
      </c>
      <c r="M20" s="14"/>
      <c r="N20" s="16"/>
      <c r="O20" s="15"/>
    </row>
    <row r="21" ht="22" customHeight="1" spans="1:15">
      <c r="A21" s="4"/>
      <c r="B21" s="4"/>
      <c r="C21" s="4"/>
      <c r="D21" s="4" t="s">
        <v>40</v>
      </c>
      <c r="E21" s="5">
        <v>14</v>
      </c>
      <c r="F21" s="5">
        <v>4.5</v>
      </c>
      <c r="G21" s="5">
        <f>E21*F21</f>
        <v>63</v>
      </c>
      <c r="H21" s="5">
        <v>0</v>
      </c>
      <c r="I21" s="5">
        <v>0</v>
      </c>
      <c r="J21" s="5">
        <f>H21*I21</f>
        <v>0</v>
      </c>
      <c r="K21" s="5"/>
      <c r="L21" s="13" t="s">
        <v>41</v>
      </c>
      <c r="M21" s="14"/>
      <c r="N21" s="15"/>
      <c r="O21" s="15"/>
    </row>
    <row r="22" ht="22" customHeight="1" spans="1:15">
      <c r="A22" s="4" t="s">
        <v>42</v>
      </c>
      <c r="B22" s="4" t="s">
        <v>18</v>
      </c>
      <c r="C22" s="4"/>
      <c r="D22" s="4"/>
      <c r="E22" s="5">
        <f t="shared" ref="E22:J22" si="7">SUM(E23:E24)/2</f>
        <v>32</v>
      </c>
      <c r="F22" s="5"/>
      <c r="G22" s="5">
        <f t="shared" si="7"/>
        <v>144</v>
      </c>
      <c r="H22" s="5">
        <f t="shared" si="7"/>
        <v>30</v>
      </c>
      <c r="I22" s="5"/>
      <c r="J22" s="5">
        <f t="shared" si="7"/>
        <v>135</v>
      </c>
      <c r="K22" s="5">
        <f>SUM(K23)</f>
        <v>135</v>
      </c>
      <c r="L22" s="5"/>
      <c r="M22" s="5">
        <f>SUM(M23)</f>
        <v>0</v>
      </c>
      <c r="N22" s="5">
        <f>SUM(N23)</f>
        <v>0</v>
      </c>
      <c r="O22" s="5">
        <f>SUM(O23)</f>
        <v>135</v>
      </c>
    </row>
    <row r="23" ht="22" customHeight="1" spans="1:15">
      <c r="A23" s="4"/>
      <c r="B23" s="4">
        <v>1</v>
      </c>
      <c r="C23" s="4" t="s">
        <v>43</v>
      </c>
      <c r="D23" s="4" t="s">
        <v>20</v>
      </c>
      <c r="E23" s="5">
        <f t="shared" ref="E23:J23" si="8">SUM(E24)</f>
        <v>32</v>
      </c>
      <c r="F23" s="5"/>
      <c r="G23" s="5">
        <f t="shared" si="8"/>
        <v>144</v>
      </c>
      <c r="H23" s="5">
        <f t="shared" si="8"/>
        <v>30</v>
      </c>
      <c r="I23" s="5"/>
      <c r="J23" s="5">
        <f t="shared" si="8"/>
        <v>135</v>
      </c>
      <c r="K23" s="5">
        <f>ROUND(J23,0)</f>
        <v>135</v>
      </c>
      <c r="L23" s="10"/>
      <c r="M23" s="11">
        <v>0</v>
      </c>
      <c r="N23" s="12">
        <v>0</v>
      </c>
      <c r="O23" s="12">
        <f>K23-N23</f>
        <v>135</v>
      </c>
    </row>
    <row r="24" ht="22" customHeight="1" spans="1:15">
      <c r="A24" s="4"/>
      <c r="B24" s="4"/>
      <c r="C24" s="4"/>
      <c r="D24" s="4" t="s">
        <v>44</v>
      </c>
      <c r="E24" s="5">
        <v>32</v>
      </c>
      <c r="F24" s="5">
        <v>4.5</v>
      </c>
      <c r="G24" s="5">
        <f>E24*F24</f>
        <v>144</v>
      </c>
      <c r="H24" s="5">
        <v>30</v>
      </c>
      <c r="I24" s="5">
        <v>4.5</v>
      </c>
      <c r="J24" s="5">
        <f>H24*I24</f>
        <v>135</v>
      </c>
      <c r="K24" s="5"/>
      <c r="L24" s="13" t="s">
        <v>45</v>
      </c>
      <c r="M24" s="14"/>
      <c r="N24" s="15"/>
      <c r="O24" s="15"/>
    </row>
    <row r="25" ht="22" customHeight="1" spans="1:15">
      <c r="A25" s="4" t="s">
        <v>46</v>
      </c>
      <c r="B25" s="4" t="s">
        <v>18</v>
      </c>
      <c r="C25" s="4"/>
      <c r="D25" s="4"/>
      <c r="E25" s="5">
        <f t="shared" ref="E25:J25" si="9">SUM(E26:E32)/2</f>
        <v>92</v>
      </c>
      <c r="F25" s="5"/>
      <c r="G25" s="5">
        <f t="shared" si="9"/>
        <v>979.668</v>
      </c>
      <c r="H25" s="5">
        <f t="shared" si="9"/>
        <v>92</v>
      </c>
      <c r="I25" s="5"/>
      <c r="J25" s="5">
        <f t="shared" si="9"/>
        <v>979.668</v>
      </c>
      <c r="K25" s="5">
        <f>SUM(K26:K29)</f>
        <v>980</v>
      </c>
      <c r="L25" s="5"/>
      <c r="M25" s="5">
        <f>SUM(M26:M29)</f>
        <v>2499</v>
      </c>
      <c r="N25" s="5">
        <f>SUM(N26:N29)</f>
        <v>161</v>
      </c>
      <c r="O25" s="5">
        <f>SUM(O26:O29)</f>
        <v>819</v>
      </c>
    </row>
    <row r="26" ht="22" customHeight="1" spans="1:15">
      <c r="A26" s="4"/>
      <c r="B26" s="4">
        <v>1</v>
      </c>
      <c r="C26" s="4" t="s">
        <v>47</v>
      </c>
      <c r="D26" s="4" t="s">
        <v>20</v>
      </c>
      <c r="E26" s="5">
        <f t="shared" ref="E26:J26" si="10">SUM(E27:E28)</f>
        <v>70</v>
      </c>
      <c r="F26" s="5"/>
      <c r="G26" s="5">
        <f t="shared" si="10"/>
        <v>819</v>
      </c>
      <c r="H26" s="5">
        <f t="shared" si="10"/>
        <v>70</v>
      </c>
      <c r="I26" s="5"/>
      <c r="J26" s="5">
        <f t="shared" si="10"/>
        <v>819</v>
      </c>
      <c r="K26" s="5">
        <f>ROUND(J26,0)</f>
        <v>819</v>
      </c>
      <c r="L26" s="10"/>
      <c r="M26" s="11">
        <v>0</v>
      </c>
      <c r="N26" s="12">
        <v>0</v>
      </c>
      <c r="O26" s="12">
        <f>K26-N26</f>
        <v>819</v>
      </c>
    </row>
    <row r="27" ht="22" customHeight="1" spans="1:15">
      <c r="A27" s="4"/>
      <c r="B27" s="4"/>
      <c r="C27" s="4"/>
      <c r="D27" s="4" t="s">
        <v>48</v>
      </c>
      <c r="E27" s="5">
        <v>53</v>
      </c>
      <c r="F27" s="5">
        <v>11.7</v>
      </c>
      <c r="G27" s="5">
        <f>E27*F27</f>
        <v>620.1</v>
      </c>
      <c r="H27" s="5">
        <v>53</v>
      </c>
      <c r="I27" s="5">
        <v>11.7</v>
      </c>
      <c r="J27" s="5">
        <f>H27*I27</f>
        <v>620.1</v>
      </c>
      <c r="K27" s="5"/>
      <c r="L27" s="10" t="s">
        <v>24</v>
      </c>
      <c r="M27" s="14"/>
      <c r="N27" s="15"/>
      <c r="O27" s="15"/>
    </row>
    <row r="28" ht="22" customHeight="1" spans="1:15">
      <c r="A28" s="4"/>
      <c r="B28" s="4"/>
      <c r="C28" s="4"/>
      <c r="D28" s="4" t="s">
        <v>49</v>
      </c>
      <c r="E28" s="5">
        <v>17</v>
      </c>
      <c r="F28" s="5">
        <v>11.7</v>
      </c>
      <c r="G28" s="5">
        <f>E28*F28</f>
        <v>198.9</v>
      </c>
      <c r="H28" s="5">
        <v>17</v>
      </c>
      <c r="I28" s="5">
        <v>11.7</v>
      </c>
      <c r="J28" s="5">
        <f>H28*I28</f>
        <v>198.9</v>
      </c>
      <c r="K28" s="5"/>
      <c r="L28" s="10" t="s">
        <v>24</v>
      </c>
      <c r="M28" s="14"/>
      <c r="N28" s="16"/>
      <c r="O28" s="15"/>
    </row>
    <row r="29" ht="22" customHeight="1" spans="1:15">
      <c r="A29" s="4"/>
      <c r="B29" s="4">
        <v>2</v>
      </c>
      <c r="C29" s="4" t="s">
        <v>50</v>
      </c>
      <c r="D29" s="4" t="s">
        <v>20</v>
      </c>
      <c r="E29" s="5">
        <f t="shared" ref="E29:J29" si="11">SUM(E30:E32)</f>
        <v>22</v>
      </c>
      <c r="F29" s="5"/>
      <c r="G29" s="5">
        <f t="shared" si="11"/>
        <v>160.668</v>
      </c>
      <c r="H29" s="5">
        <f t="shared" si="11"/>
        <v>22</v>
      </c>
      <c r="I29" s="5"/>
      <c r="J29" s="5">
        <f t="shared" si="11"/>
        <v>160.668</v>
      </c>
      <c r="K29" s="5">
        <f>ROUND(J29,0)</f>
        <v>161</v>
      </c>
      <c r="L29" s="10"/>
      <c r="M29" s="11">
        <v>2499</v>
      </c>
      <c r="N29" s="17">
        <f>K29</f>
        <v>161</v>
      </c>
      <c r="O29" s="12">
        <f>K29-N29</f>
        <v>0</v>
      </c>
    </row>
    <row r="30" ht="22" customHeight="1" spans="1:15">
      <c r="A30" s="4"/>
      <c r="B30" s="4"/>
      <c r="C30" s="4"/>
      <c r="D30" s="4" t="s">
        <v>51</v>
      </c>
      <c r="E30" s="5">
        <v>1</v>
      </c>
      <c r="F30" s="5">
        <v>6.822</v>
      </c>
      <c r="G30" s="5">
        <f>E30*F30</f>
        <v>6.822</v>
      </c>
      <c r="H30" s="5">
        <v>1</v>
      </c>
      <c r="I30" s="5">
        <v>6.822</v>
      </c>
      <c r="J30" s="5">
        <f>H30*I30</f>
        <v>6.822</v>
      </c>
      <c r="K30" s="5"/>
      <c r="L30" s="10" t="s">
        <v>24</v>
      </c>
      <c r="M30" s="14"/>
      <c r="N30" s="15"/>
      <c r="O30" s="15"/>
    </row>
    <row r="31" ht="22" customHeight="1" spans="1:15">
      <c r="A31" s="4"/>
      <c r="B31" s="4"/>
      <c r="C31" s="4"/>
      <c r="D31" s="4" t="s">
        <v>52</v>
      </c>
      <c r="E31" s="5">
        <v>14</v>
      </c>
      <c r="F31" s="5">
        <v>7.578</v>
      </c>
      <c r="G31" s="5">
        <f>E31*F31</f>
        <v>106.092</v>
      </c>
      <c r="H31" s="5">
        <v>14</v>
      </c>
      <c r="I31" s="5">
        <v>7.578</v>
      </c>
      <c r="J31" s="5">
        <f>H31*I31</f>
        <v>106.092</v>
      </c>
      <c r="K31" s="5"/>
      <c r="L31" s="10" t="s">
        <v>24</v>
      </c>
      <c r="M31" s="14"/>
      <c r="N31" s="15"/>
      <c r="O31" s="15"/>
    </row>
    <row r="32" ht="22" customHeight="1" spans="1:15">
      <c r="A32" s="4"/>
      <c r="B32" s="4"/>
      <c r="C32" s="4"/>
      <c r="D32" s="4" t="s">
        <v>53</v>
      </c>
      <c r="E32" s="5">
        <v>7</v>
      </c>
      <c r="F32" s="5">
        <v>6.822</v>
      </c>
      <c r="G32" s="5">
        <f>E32*F32</f>
        <v>47.754</v>
      </c>
      <c r="H32" s="5">
        <v>7</v>
      </c>
      <c r="I32" s="5">
        <v>6.822</v>
      </c>
      <c r="J32" s="5">
        <f>H32*I32</f>
        <v>47.754</v>
      </c>
      <c r="K32" s="5"/>
      <c r="L32" s="10" t="s">
        <v>24</v>
      </c>
      <c r="M32" s="14"/>
      <c r="N32" s="16"/>
      <c r="O32" s="15"/>
    </row>
    <row r="33" ht="22" customHeight="1" spans="1:15">
      <c r="A33" s="4" t="s">
        <v>54</v>
      </c>
      <c r="B33" s="4" t="s">
        <v>18</v>
      </c>
      <c r="C33" s="4"/>
      <c r="D33" s="4"/>
      <c r="E33" s="5">
        <f t="shared" ref="E33:J33" si="12">SUM(E34:E35)/2</f>
        <v>1</v>
      </c>
      <c r="F33" s="5"/>
      <c r="G33" s="5">
        <f t="shared" si="12"/>
        <v>50</v>
      </c>
      <c r="H33" s="5">
        <f t="shared" si="12"/>
        <v>1</v>
      </c>
      <c r="I33" s="5"/>
      <c r="J33" s="5">
        <f t="shared" si="12"/>
        <v>50</v>
      </c>
      <c r="K33" s="5">
        <f>SUM(K34)</f>
        <v>50</v>
      </c>
      <c r="L33" s="5"/>
      <c r="M33" s="5">
        <f>SUM(M34)</f>
        <v>2799</v>
      </c>
      <c r="N33" s="5">
        <f>SUM(N34)</f>
        <v>50</v>
      </c>
      <c r="O33" s="5">
        <f>SUM(O34)</f>
        <v>0</v>
      </c>
    </row>
    <row r="34" ht="22" customHeight="1" spans="1:15">
      <c r="A34" s="4"/>
      <c r="B34" s="4">
        <v>1</v>
      </c>
      <c r="C34" s="4" t="s">
        <v>55</v>
      </c>
      <c r="D34" s="4" t="s">
        <v>20</v>
      </c>
      <c r="E34" s="5">
        <f t="shared" ref="E34:J34" si="13">SUM(E35)</f>
        <v>1</v>
      </c>
      <c r="F34" s="5"/>
      <c r="G34" s="5">
        <f t="shared" si="13"/>
        <v>50</v>
      </c>
      <c r="H34" s="5">
        <f t="shared" si="13"/>
        <v>1</v>
      </c>
      <c r="I34" s="5"/>
      <c r="J34" s="5">
        <f t="shared" si="13"/>
        <v>50</v>
      </c>
      <c r="K34" s="5">
        <f>ROUND(J34,0)</f>
        <v>50</v>
      </c>
      <c r="L34" s="10"/>
      <c r="M34" s="11">
        <v>2799</v>
      </c>
      <c r="N34" s="12">
        <f>K34</f>
        <v>50</v>
      </c>
      <c r="O34" s="12">
        <f>K34-N34</f>
        <v>0</v>
      </c>
    </row>
    <row r="35" ht="22" customHeight="1" spans="1:15">
      <c r="A35" s="4"/>
      <c r="B35" s="4"/>
      <c r="C35" s="4"/>
      <c r="D35" s="4" t="s">
        <v>56</v>
      </c>
      <c r="E35" s="5">
        <v>1</v>
      </c>
      <c r="F35" s="5">
        <v>50</v>
      </c>
      <c r="G35" s="5">
        <f>E35*F35</f>
        <v>50</v>
      </c>
      <c r="H35" s="5">
        <v>1</v>
      </c>
      <c r="I35" s="5">
        <v>50</v>
      </c>
      <c r="J35" s="5">
        <f>H35*I35</f>
        <v>50</v>
      </c>
      <c r="K35" s="5"/>
      <c r="L35" s="10" t="s">
        <v>24</v>
      </c>
      <c r="M35" s="14"/>
      <c r="N35" s="15"/>
      <c r="O35" s="15"/>
    </row>
    <row r="36" ht="22" customHeight="1" spans="1:15">
      <c r="A36" s="4" t="s">
        <v>57</v>
      </c>
      <c r="B36" s="4" t="s">
        <v>18</v>
      </c>
      <c r="C36" s="4"/>
      <c r="D36" s="4"/>
      <c r="E36" s="5">
        <f t="shared" ref="E36:J36" si="14">SUM(E37:E43)/2</f>
        <v>48</v>
      </c>
      <c r="F36" s="5"/>
      <c r="G36" s="5">
        <f t="shared" si="14"/>
        <v>665.6</v>
      </c>
      <c r="H36" s="5">
        <f t="shared" si="14"/>
        <v>47</v>
      </c>
      <c r="I36" s="5"/>
      <c r="J36" s="5">
        <f t="shared" si="14"/>
        <v>661.1</v>
      </c>
      <c r="K36" s="5">
        <f>SUM(K37:K39)</f>
        <v>662</v>
      </c>
      <c r="L36" s="5"/>
      <c r="M36" s="5">
        <f>SUM(M37:M39)</f>
        <v>28175</v>
      </c>
      <c r="N36" s="5">
        <f>SUM(N37:N39)</f>
        <v>662</v>
      </c>
      <c r="O36" s="5">
        <f>SUM(O37:O39)</f>
        <v>0</v>
      </c>
    </row>
    <row r="37" ht="22" customHeight="1" spans="1:15">
      <c r="A37" s="4"/>
      <c r="B37" s="4">
        <v>1</v>
      </c>
      <c r="C37" s="4" t="s">
        <v>58</v>
      </c>
      <c r="D37" s="4" t="s">
        <v>20</v>
      </c>
      <c r="E37" s="5">
        <f t="shared" ref="E37:J37" si="15">SUM(E38)</f>
        <v>4</v>
      </c>
      <c r="F37" s="5"/>
      <c r="G37" s="5">
        <f t="shared" si="15"/>
        <v>18</v>
      </c>
      <c r="H37" s="5">
        <f t="shared" si="15"/>
        <v>3</v>
      </c>
      <c r="I37" s="5"/>
      <c r="J37" s="5">
        <f t="shared" si="15"/>
        <v>13.5</v>
      </c>
      <c r="K37" s="5">
        <f>ROUND(J37,0)</f>
        <v>14</v>
      </c>
      <c r="L37" s="10"/>
      <c r="M37" s="11">
        <v>20789</v>
      </c>
      <c r="N37" s="12">
        <f>K37</f>
        <v>14</v>
      </c>
      <c r="O37" s="12">
        <f>K37-N37</f>
        <v>0</v>
      </c>
    </row>
    <row r="38" ht="22" customHeight="1" spans="1:15">
      <c r="A38" s="4"/>
      <c r="B38" s="4"/>
      <c r="C38" s="4"/>
      <c r="D38" s="4" t="s">
        <v>59</v>
      </c>
      <c r="E38" s="5">
        <v>4</v>
      </c>
      <c r="F38" s="5">
        <v>4.5</v>
      </c>
      <c r="G38" s="5">
        <f>E38*F38</f>
        <v>18</v>
      </c>
      <c r="H38" s="5">
        <v>3</v>
      </c>
      <c r="I38" s="5">
        <v>4.5</v>
      </c>
      <c r="J38" s="5">
        <f>H38*I38</f>
        <v>13.5</v>
      </c>
      <c r="K38" s="5"/>
      <c r="L38" s="13" t="s">
        <v>60</v>
      </c>
      <c r="M38" s="14"/>
      <c r="N38" s="16"/>
      <c r="O38" s="15"/>
    </row>
    <row r="39" ht="22" customHeight="1" spans="1:15">
      <c r="A39" s="4"/>
      <c r="B39" s="4">
        <v>2</v>
      </c>
      <c r="C39" s="4" t="s">
        <v>61</v>
      </c>
      <c r="D39" s="4" t="s">
        <v>20</v>
      </c>
      <c r="E39" s="5">
        <f t="shared" ref="E39:J39" si="16">SUM(E40:E43)</f>
        <v>44</v>
      </c>
      <c r="F39" s="5"/>
      <c r="G39" s="5">
        <f t="shared" si="16"/>
        <v>647.6</v>
      </c>
      <c r="H39" s="5">
        <f t="shared" si="16"/>
        <v>44</v>
      </c>
      <c r="I39" s="5"/>
      <c r="J39" s="5">
        <f t="shared" si="16"/>
        <v>647.6</v>
      </c>
      <c r="K39" s="5">
        <f>ROUND(J39,0)</f>
        <v>648</v>
      </c>
      <c r="L39" s="10"/>
      <c r="M39" s="11">
        <v>7386</v>
      </c>
      <c r="N39" s="12">
        <f>K39</f>
        <v>648</v>
      </c>
      <c r="O39" s="12">
        <f>K39-N39</f>
        <v>0</v>
      </c>
    </row>
    <row r="40" ht="22" customHeight="1" spans="1:15">
      <c r="A40" s="4"/>
      <c r="B40" s="4"/>
      <c r="C40" s="4"/>
      <c r="D40" s="4" t="s">
        <v>62</v>
      </c>
      <c r="E40" s="5">
        <v>2</v>
      </c>
      <c r="F40" s="5">
        <v>10.8</v>
      </c>
      <c r="G40" s="5">
        <f>E40*F40</f>
        <v>21.6</v>
      </c>
      <c r="H40" s="5">
        <v>2</v>
      </c>
      <c r="I40" s="5">
        <v>10.8</v>
      </c>
      <c r="J40" s="5">
        <f>H40*I40</f>
        <v>21.6</v>
      </c>
      <c r="K40" s="5"/>
      <c r="L40" s="10" t="s">
        <v>24</v>
      </c>
      <c r="M40" s="14"/>
      <c r="N40" s="15"/>
      <c r="O40" s="15"/>
    </row>
    <row r="41" ht="22" customHeight="1" spans="1:15">
      <c r="A41" s="4"/>
      <c r="B41" s="4"/>
      <c r="C41" s="4"/>
      <c r="D41" s="4" t="s">
        <v>63</v>
      </c>
      <c r="E41" s="5">
        <v>28</v>
      </c>
      <c r="F41" s="5">
        <v>13.5</v>
      </c>
      <c r="G41" s="5">
        <f>E41*F41</f>
        <v>378</v>
      </c>
      <c r="H41" s="5">
        <v>28</v>
      </c>
      <c r="I41" s="5">
        <v>13.5</v>
      </c>
      <c r="J41" s="5">
        <f>H41*I41</f>
        <v>378</v>
      </c>
      <c r="K41" s="5"/>
      <c r="L41" s="10" t="s">
        <v>24</v>
      </c>
      <c r="M41" s="14"/>
      <c r="N41" s="15"/>
      <c r="O41" s="15"/>
    </row>
    <row r="42" ht="22" customHeight="1" spans="1:15">
      <c r="A42" s="4"/>
      <c r="B42" s="4"/>
      <c r="C42" s="4"/>
      <c r="D42" s="4" t="s">
        <v>64</v>
      </c>
      <c r="E42" s="5">
        <v>4</v>
      </c>
      <c r="F42" s="5">
        <v>4.5</v>
      </c>
      <c r="G42" s="5">
        <f>E42*F42</f>
        <v>18</v>
      </c>
      <c r="H42" s="5">
        <v>4</v>
      </c>
      <c r="I42" s="5">
        <v>4.5</v>
      </c>
      <c r="J42" s="5">
        <f>H42*I42</f>
        <v>18</v>
      </c>
      <c r="K42" s="5"/>
      <c r="L42" s="10" t="s">
        <v>24</v>
      </c>
      <c r="M42" s="14"/>
      <c r="N42" s="15"/>
      <c r="O42" s="15"/>
    </row>
    <row r="43" ht="22" customHeight="1" spans="1:15">
      <c r="A43" s="4"/>
      <c r="B43" s="4"/>
      <c r="C43" s="4"/>
      <c r="D43" s="4" t="s">
        <v>65</v>
      </c>
      <c r="E43" s="5">
        <v>10</v>
      </c>
      <c r="F43" s="5">
        <v>23</v>
      </c>
      <c r="G43" s="5">
        <f>E43*F43</f>
        <v>230</v>
      </c>
      <c r="H43" s="5">
        <v>10</v>
      </c>
      <c r="I43" s="5">
        <v>23</v>
      </c>
      <c r="J43" s="5">
        <f>H43*I43</f>
        <v>230</v>
      </c>
      <c r="K43" s="5"/>
      <c r="L43" s="10" t="s">
        <v>24</v>
      </c>
      <c r="M43" s="14"/>
      <c r="N43" s="15"/>
      <c r="O43" s="15"/>
    </row>
    <row r="44" ht="22" customHeight="1" spans="1:15">
      <c r="A44" s="4" t="s">
        <v>66</v>
      </c>
      <c r="B44" s="4" t="s">
        <v>18</v>
      </c>
      <c r="C44" s="4"/>
      <c r="D44" s="4"/>
      <c r="E44" s="5">
        <f t="shared" ref="E44:J44" si="17">SUM(E45:E68)/2</f>
        <v>267</v>
      </c>
      <c r="F44" s="5"/>
      <c r="G44" s="5">
        <f t="shared" si="17"/>
        <v>6765.0228</v>
      </c>
      <c r="H44" s="5">
        <f t="shared" si="17"/>
        <v>209</v>
      </c>
      <c r="I44" s="5"/>
      <c r="J44" s="5">
        <f t="shared" si="17"/>
        <v>5401.657</v>
      </c>
      <c r="K44" s="5">
        <f>SUM(K45:K67)</f>
        <v>5402</v>
      </c>
      <c r="L44" s="5"/>
      <c r="M44" s="5">
        <f>SUM(M45:M67)</f>
        <v>23885</v>
      </c>
      <c r="N44" s="5">
        <f>SUM(N45:N67)</f>
        <v>4057</v>
      </c>
      <c r="O44" s="5">
        <f>SUM(O45:O67)</f>
        <v>1345</v>
      </c>
    </row>
    <row r="45" ht="22" customHeight="1" spans="1:15">
      <c r="A45" s="4"/>
      <c r="B45" s="4">
        <v>1</v>
      </c>
      <c r="C45" s="4" t="s">
        <v>67</v>
      </c>
      <c r="D45" s="4" t="s">
        <v>20</v>
      </c>
      <c r="E45" s="5">
        <f t="shared" ref="E45:J45" si="18">SUM(E46)</f>
        <v>2</v>
      </c>
      <c r="F45" s="5"/>
      <c r="G45" s="5">
        <f t="shared" si="18"/>
        <v>11</v>
      </c>
      <c r="H45" s="5">
        <f t="shared" si="18"/>
        <v>2</v>
      </c>
      <c r="I45" s="5"/>
      <c r="J45" s="5">
        <f t="shared" si="18"/>
        <v>11</v>
      </c>
      <c r="K45" s="5">
        <f>ROUND(J45,0)</f>
        <v>11</v>
      </c>
      <c r="L45" s="10"/>
      <c r="M45" s="11">
        <v>9071</v>
      </c>
      <c r="N45" s="12">
        <f>K45</f>
        <v>11</v>
      </c>
      <c r="O45" s="12">
        <f>K45-N45</f>
        <v>0</v>
      </c>
    </row>
    <row r="46" ht="22" customHeight="1" spans="1:15">
      <c r="A46" s="4"/>
      <c r="B46" s="4"/>
      <c r="C46" s="4"/>
      <c r="D46" s="4" t="s">
        <v>68</v>
      </c>
      <c r="E46" s="5">
        <v>2</v>
      </c>
      <c r="F46" s="5">
        <v>5.5</v>
      </c>
      <c r="G46" s="5">
        <f>E46*F46</f>
        <v>11</v>
      </c>
      <c r="H46" s="5">
        <v>2</v>
      </c>
      <c r="I46" s="5">
        <v>5.5</v>
      </c>
      <c r="J46" s="5">
        <f>H46*I46</f>
        <v>11</v>
      </c>
      <c r="K46" s="5"/>
      <c r="L46" s="10" t="s">
        <v>24</v>
      </c>
      <c r="M46" s="14"/>
      <c r="N46" s="16"/>
      <c r="O46" s="15"/>
    </row>
    <row r="47" ht="22" customHeight="1" spans="1:15">
      <c r="A47" s="4"/>
      <c r="B47" s="4">
        <v>2</v>
      </c>
      <c r="C47" s="4" t="s">
        <v>69</v>
      </c>
      <c r="D47" s="4" t="s">
        <v>20</v>
      </c>
      <c r="E47" s="5">
        <f t="shared" ref="E47:J47" si="19">SUM(E48)</f>
        <v>2</v>
      </c>
      <c r="F47" s="5"/>
      <c r="G47" s="5">
        <f t="shared" si="19"/>
        <v>100</v>
      </c>
      <c r="H47" s="5">
        <f t="shared" si="19"/>
        <v>0</v>
      </c>
      <c r="I47" s="5"/>
      <c r="J47" s="5">
        <f t="shared" si="19"/>
        <v>0</v>
      </c>
      <c r="K47" s="5">
        <f>ROUND(J47,0)</f>
        <v>0</v>
      </c>
      <c r="L47" s="10"/>
      <c r="M47" s="11">
        <v>0</v>
      </c>
      <c r="N47" s="17">
        <v>0</v>
      </c>
      <c r="O47" s="12">
        <f>K47-N47</f>
        <v>0</v>
      </c>
    </row>
    <row r="48" ht="22" customHeight="1" spans="1:15">
      <c r="A48" s="4"/>
      <c r="B48" s="4"/>
      <c r="C48" s="4"/>
      <c r="D48" s="4" t="s">
        <v>70</v>
      </c>
      <c r="E48" s="5">
        <v>2</v>
      </c>
      <c r="F48" s="5">
        <v>50</v>
      </c>
      <c r="G48" s="5">
        <f>E48*F48</f>
        <v>100</v>
      </c>
      <c r="H48" s="5">
        <v>0</v>
      </c>
      <c r="I48" s="5">
        <v>0</v>
      </c>
      <c r="J48" s="5">
        <f>H48*I48</f>
        <v>0</v>
      </c>
      <c r="K48" s="5"/>
      <c r="L48" s="13" t="s">
        <v>71</v>
      </c>
      <c r="M48" s="14"/>
      <c r="N48" s="15"/>
      <c r="O48" s="15"/>
    </row>
    <row r="49" ht="22" customHeight="1" spans="1:15">
      <c r="A49" s="4"/>
      <c r="B49" s="4">
        <v>3</v>
      </c>
      <c r="C49" s="4" t="s">
        <v>72</v>
      </c>
      <c r="D49" s="4" t="s">
        <v>20</v>
      </c>
      <c r="E49" s="5">
        <f t="shared" ref="E49:J49" si="20">SUM(E50:E54)</f>
        <v>54</v>
      </c>
      <c r="F49" s="5"/>
      <c r="G49" s="5">
        <f t="shared" si="20"/>
        <v>1198.3658</v>
      </c>
      <c r="H49" s="5">
        <f t="shared" si="20"/>
        <v>0</v>
      </c>
      <c r="I49" s="5"/>
      <c r="J49" s="5">
        <f t="shared" si="20"/>
        <v>0</v>
      </c>
      <c r="K49" s="5">
        <f>ROUND(J49,0)</f>
        <v>0</v>
      </c>
      <c r="L49" s="10"/>
      <c r="M49" s="11">
        <v>0</v>
      </c>
      <c r="N49" s="12">
        <v>0</v>
      </c>
      <c r="O49" s="12">
        <f>K49-N49</f>
        <v>0</v>
      </c>
    </row>
    <row r="50" ht="22" customHeight="1" spans="1:15">
      <c r="A50" s="4"/>
      <c r="B50" s="4"/>
      <c r="C50" s="4"/>
      <c r="D50" s="4" t="s">
        <v>73</v>
      </c>
      <c r="E50" s="5">
        <v>31</v>
      </c>
      <c r="F50" s="5">
        <v>8.0118</v>
      </c>
      <c r="G50" s="5">
        <f>E50*F50</f>
        <v>248.3658</v>
      </c>
      <c r="H50" s="5">
        <v>0</v>
      </c>
      <c r="I50" s="5">
        <v>0</v>
      </c>
      <c r="J50" s="5">
        <f>H50*I50</f>
        <v>0</v>
      </c>
      <c r="K50" s="5"/>
      <c r="L50" s="13" t="s">
        <v>74</v>
      </c>
      <c r="M50" s="14"/>
      <c r="N50" s="15"/>
      <c r="O50" s="15"/>
    </row>
    <row r="51" ht="22" customHeight="1" spans="1:15">
      <c r="A51" s="4"/>
      <c r="B51" s="4"/>
      <c r="C51" s="4"/>
      <c r="D51" s="4" t="s">
        <v>75</v>
      </c>
      <c r="E51" s="5">
        <v>3</v>
      </c>
      <c r="F51" s="5">
        <v>50</v>
      </c>
      <c r="G51" s="5">
        <f>E51*F51</f>
        <v>150</v>
      </c>
      <c r="H51" s="5">
        <v>0</v>
      </c>
      <c r="I51" s="5">
        <v>0</v>
      </c>
      <c r="J51" s="5">
        <f>H51*I51</f>
        <v>0</v>
      </c>
      <c r="K51" s="5"/>
      <c r="L51" s="13" t="s">
        <v>76</v>
      </c>
      <c r="M51" s="14"/>
      <c r="N51" s="15"/>
      <c r="O51" s="15"/>
    </row>
    <row r="52" ht="22" customHeight="1" spans="1:15">
      <c r="A52" s="4"/>
      <c r="B52" s="4"/>
      <c r="C52" s="4"/>
      <c r="D52" s="4" t="s">
        <v>77</v>
      </c>
      <c r="E52" s="5">
        <v>15</v>
      </c>
      <c r="F52" s="5">
        <v>40</v>
      </c>
      <c r="G52" s="5">
        <f>E52*F52</f>
        <v>600</v>
      </c>
      <c r="H52" s="5">
        <v>0</v>
      </c>
      <c r="I52" s="5">
        <v>0</v>
      </c>
      <c r="J52" s="5">
        <f>H52*I52</f>
        <v>0</v>
      </c>
      <c r="K52" s="5"/>
      <c r="L52" s="13" t="s">
        <v>78</v>
      </c>
      <c r="M52" s="14"/>
      <c r="N52" s="15"/>
      <c r="O52" s="15"/>
    </row>
    <row r="53" ht="22" customHeight="1" spans="1:15">
      <c r="A53" s="4"/>
      <c r="B53" s="4"/>
      <c r="C53" s="4"/>
      <c r="D53" s="4" t="s">
        <v>79</v>
      </c>
      <c r="E53" s="5">
        <v>3</v>
      </c>
      <c r="F53" s="5">
        <v>40</v>
      </c>
      <c r="G53" s="5">
        <f>E53*F53</f>
        <v>120</v>
      </c>
      <c r="H53" s="5">
        <v>0</v>
      </c>
      <c r="I53" s="5">
        <v>0</v>
      </c>
      <c r="J53" s="5">
        <f>H53*I53</f>
        <v>0</v>
      </c>
      <c r="K53" s="5"/>
      <c r="L53" s="13" t="s">
        <v>76</v>
      </c>
      <c r="M53" s="14"/>
      <c r="N53" s="16"/>
      <c r="O53" s="15"/>
    </row>
    <row r="54" ht="22" customHeight="1" spans="1:15">
      <c r="A54" s="4"/>
      <c r="B54" s="4"/>
      <c r="C54" s="4"/>
      <c r="D54" s="4" t="s">
        <v>80</v>
      </c>
      <c r="E54" s="5">
        <v>2</v>
      </c>
      <c r="F54" s="5">
        <v>40</v>
      </c>
      <c r="G54" s="5">
        <f>E54*F54</f>
        <v>80</v>
      </c>
      <c r="H54" s="5">
        <v>0</v>
      </c>
      <c r="I54" s="5">
        <v>0</v>
      </c>
      <c r="J54" s="5">
        <f>H54*I54</f>
        <v>0</v>
      </c>
      <c r="K54" s="5"/>
      <c r="L54" s="13" t="s">
        <v>81</v>
      </c>
      <c r="M54" s="14"/>
      <c r="N54" s="15"/>
      <c r="O54" s="15"/>
    </row>
    <row r="55" ht="22" customHeight="1" spans="1:15">
      <c r="A55" s="4"/>
      <c r="B55" s="4">
        <v>4</v>
      </c>
      <c r="C55" s="4" t="s">
        <v>82</v>
      </c>
      <c r="D55" s="4" t="s">
        <v>20</v>
      </c>
      <c r="E55" s="5">
        <f t="shared" ref="E55:J55" si="21">SUM(E56)</f>
        <v>1</v>
      </c>
      <c r="F55" s="5"/>
      <c r="G55" s="5">
        <f t="shared" si="21"/>
        <v>25</v>
      </c>
      <c r="H55" s="5">
        <f t="shared" si="21"/>
        <v>1</v>
      </c>
      <c r="I55" s="5"/>
      <c r="J55" s="5">
        <f t="shared" si="21"/>
        <v>25</v>
      </c>
      <c r="K55" s="5">
        <f>ROUND(J55,0)</f>
        <v>25</v>
      </c>
      <c r="L55" s="10"/>
      <c r="M55" s="11">
        <v>0</v>
      </c>
      <c r="N55" s="12">
        <v>0</v>
      </c>
      <c r="O55" s="12">
        <f>K55-N55</f>
        <v>25</v>
      </c>
    </row>
    <row r="56" ht="22" customHeight="1" spans="1:15">
      <c r="A56" s="4"/>
      <c r="B56" s="4"/>
      <c r="C56" s="4"/>
      <c r="D56" s="4" t="s">
        <v>83</v>
      </c>
      <c r="E56" s="5">
        <v>1</v>
      </c>
      <c r="F56" s="5">
        <v>25</v>
      </c>
      <c r="G56" s="5">
        <f>E56*F56</f>
        <v>25</v>
      </c>
      <c r="H56" s="5">
        <v>1</v>
      </c>
      <c r="I56" s="5">
        <v>25</v>
      </c>
      <c r="J56" s="5">
        <f>H56*I56</f>
        <v>25</v>
      </c>
      <c r="K56" s="5"/>
      <c r="L56" s="10" t="s">
        <v>24</v>
      </c>
      <c r="M56" s="14"/>
      <c r="N56" s="15"/>
      <c r="O56" s="15"/>
    </row>
    <row r="57" ht="22" customHeight="1" spans="1:15">
      <c r="A57" s="4"/>
      <c r="B57" s="4">
        <v>5</v>
      </c>
      <c r="C57" s="4" t="s">
        <v>84</v>
      </c>
      <c r="D57" s="4" t="s">
        <v>20</v>
      </c>
      <c r="E57" s="5">
        <f t="shared" ref="E57:J57" si="22">SUM(E58:E66)</f>
        <v>175</v>
      </c>
      <c r="F57" s="5"/>
      <c r="G57" s="5">
        <f t="shared" si="22"/>
        <v>4110.657</v>
      </c>
      <c r="H57" s="5">
        <f t="shared" si="22"/>
        <v>173</v>
      </c>
      <c r="I57" s="5"/>
      <c r="J57" s="5">
        <f t="shared" si="22"/>
        <v>4045.657</v>
      </c>
      <c r="K57" s="5">
        <f>ROUND(J57,0)</f>
        <v>4046</v>
      </c>
      <c r="L57" s="10"/>
      <c r="M57" s="11">
        <v>14814</v>
      </c>
      <c r="N57" s="12">
        <f>K57</f>
        <v>4046</v>
      </c>
      <c r="O57" s="12">
        <f>K57-N57</f>
        <v>0</v>
      </c>
    </row>
    <row r="58" ht="22" customHeight="1" spans="1:15">
      <c r="A58" s="4"/>
      <c r="B58" s="4"/>
      <c r="C58" s="4"/>
      <c r="D58" s="4" t="s">
        <v>85</v>
      </c>
      <c r="E58" s="5">
        <v>2</v>
      </c>
      <c r="F58" s="5">
        <v>6.822</v>
      </c>
      <c r="G58" s="5">
        <f t="shared" ref="G58:G66" si="23">E58*F58</f>
        <v>13.644</v>
      </c>
      <c r="H58" s="5">
        <v>2</v>
      </c>
      <c r="I58" s="5">
        <v>6.822</v>
      </c>
      <c r="J58" s="5">
        <f t="shared" ref="J58:J66" si="24">H58*I58</f>
        <v>13.644</v>
      </c>
      <c r="K58" s="5"/>
      <c r="L58" s="10" t="s">
        <v>24</v>
      </c>
      <c r="M58" s="14"/>
      <c r="N58" s="16"/>
      <c r="O58" s="15"/>
    </row>
    <row r="59" ht="22" customHeight="1" spans="1:15">
      <c r="A59" s="4"/>
      <c r="B59" s="4"/>
      <c r="C59" s="4"/>
      <c r="D59" s="4" t="s">
        <v>86</v>
      </c>
      <c r="E59" s="5">
        <v>23</v>
      </c>
      <c r="F59" s="5">
        <v>13.131</v>
      </c>
      <c r="G59" s="5">
        <f t="shared" si="23"/>
        <v>302.013</v>
      </c>
      <c r="H59" s="5">
        <v>23</v>
      </c>
      <c r="I59" s="5">
        <v>13.131</v>
      </c>
      <c r="J59" s="5">
        <f t="shared" si="24"/>
        <v>302.013</v>
      </c>
      <c r="K59" s="5"/>
      <c r="L59" s="10" t="s">
        <v>24</v>
      </c>
      <c r="M59" s="14"/>
      <c r="N59" s="15"/>
      <c r="O59" s="15"/>
    </row>
    <row r="60" ht="22" customHeight="1" spans="1:15">
      <c r="A60" s="4"/>
      <c r="B60" s="4"/>
      <c r="C60" s="4"/>
      <c r="D60" s="4" t="s">
        <v>87</v>
      </c>
      <c r="E60" s="5">
        <v>44</v>
      </c>
      <c r="F60" s="5">
        <v>25</v>
      </c>
      <c r="G60" s="5">
        <f t="shared" si="23"/>
        <v>1100</v>
      </c>
      <c r="H60" s="5">
        <v>44</v>
      </c>
      <c r="I60" s="5">
        <v>25</v>
      </c>
      <c r="J60" s="5">
        <f t="shared" si="24"/>
        <v>1100</v>
      </c>
      <c r="K60" s="5"/>
      <c r="L60" s="10" t="s">
        <v>24</v>
      </c>
      <c r="M60" s="14"/>
      <c r="N60" s="15"/>
      <c r="O60" s="15"/>
    </row>
    <row r="61" ht="22" customHeight="1" spans="1:15">
      <c r="A61" s="4"/>
      <c r="B61" s="4"/>
      <c r="C61" s="4"/>
      <c r="D61" s="4" t="s">
        <v>88</v>
      </c>
      <c r="E61" s="5">
        <v>73</v>
      </c>
      <c r="F61" s="5">
        <v>25</v>
      </c>
      <c r="G61" s="5">
        <f t="shared" si="23"/>
        <v>1825</v>
      </c>
      <c r="H61" s="5">
        <v>72</v>
      </c>
      <c r="I61" s="5">
        <v>25</v>
      </c>
      <c r="J61" s="5">
        <f t="shared" si="24"/>
        <v>1800</v>
      </c>
      <c r="K61" s="5"/>
      <c r="L61" s="13" t="s">
        <v>89</v>
      </c>
      <c r="M61" s="14"/>
      <c r="N61" s="15"/>
      <c r="O61" s="15"/>
    </row>
    <row r="62" ht="22" customHeight="1" spans="1:15">
      <c r="A62" s="4"/>
      <c r="B62" s="4"/>
      <c r="C62" s="4"/>
      <c r="D62" s="4" t="s">
        <v>90</v>
      </c>
      <c r="E62" s="5">
        <v>8</v>
      </c>
      <c r="F62" s="5">
        <v>25</v>
      </c>
      <c r="G62" s="5">
        <f t="shared" si="23"/>
        <v>200</v>
      </c>
      <c r="H62" s="5">
        <v>8</v>
      </c>
      <c r="I62" s="5">
        <v>25</v>
      </c>
      <c r="J62" s="5">
        <f t="shared" si="24"/>
        <v>200</v>
      </c>
      <c r="K62" s="5"/>
      <c r="L62" s="10" t="s">
        <v>24</v>
      </c>
      <c r="M62" s="14"/>
      <c r="N62" s="15"/>
      <c r="O62" s="15"/>
    </row>
    <row r="63" ht="22" customHeight="1" spans="1:15">
      <c r="A63" s="4"/>
      <c r="B63" s="4"/>
      <c r="C63" s="4"/>
      <c r="D63" s="4" t="s">
        <v>91</v>
      </c>
      <c r="E63" s="5">
        <v>22</v>
      </c>
      <c r="F63" s="5">
        <v>25</v>
      </c>
      <c r="G63" s="5">
        <f t="shared" si="23"/>
        <v>550</v>
      </c>
      <c r="H63" s="5">
        <v>22</v>
      </c>
      <c r="I63" s="5">
        <v>25</v>
      </c>
      <c r="J63" s="5">
        <f t="shared" si="24"/>
        <v>550</v>
      </c>
      <c r="K63" s="5"/>
      <c r="L63" s="10" t="s">
        <v>24</v>
      </c>
      <c r="M63" s="14"/>
      <c r="N63" s="15"/>
      <c r="O63" s="15"/>
    </row>
    <row r="64" ht="22" customHeight="1" spans="1:15">
      <c r="A64" s="4"/>
      <c r="B64" s="4"/>
      <c r="C64" s="4"/>
      <c r="D64" s="4" t="s">
        <v>92</v>
      </c>
      <c r="E64" s="5">
        <v>1</v>
      </c>
      <c r="F64" s="5">
        <v>40</v>
      </c>
      <c r="G64" s="5">
        <f t="shared" si="23"/>
        <v>40</v>
      </c>
      <c r="H64" s="5">
        <v>1</v>
      </c>
      <c r="I64" s="5">
        <v>40</v>
      </c>
      <c r="J64" s="5">
        <f t="shared" si="24"/>
        <v>40</v>
      </c>
      <c r="K64" s="5"/>
      <c r="L64" s="10" t="s">
        <v>24</v>
      </c>
      <c r="M64" s="14"/>
      <c r="N64" s="15"/>
      <c r="O64" s="15"/>
    </row>
    <row r="65" ht="22" customHeight="1" spans="1:15">
      <c r="A65" s="4"/>
      <c r="B65" s="4"/>
      <c r="C65" s="4"/>
      <c r="D65" s="4" t="s">
        <v>93</v>
      </c>
      <c r="E65" s="5">
        <v>1</v>
      </c>
      <c r="F65" s="5">
        <v>40</v>
      </c>
      <c r="G65" s="5">
        <f t="shared" si="23"/>
        <v>40</v>
      </c>
      <c r="H65" s="5">
        <v>1</v>
      </c>
      <c r="I65" s="5">
        <v>40</v>
      </c>
      <c r="J65" s="5">
        <f t="shared" si="24"/>
        <v>40</v>
      </c>
      <c r="K65" s="5"/>
      <c r="L65" s="10" t="s">
        <v>24</v>
      </c>
      <c r="M65" s="14"/>
      <c r="N65" s="15"/>
      <c r="O65" s="15"/>
    </row>
    <row r="66" ht="22" customHeight="1" spans="1:15">
      <c r="A66" s="4"/>
      <c r="B66" s="4"/>
      <c r="C66" s="4"/>
      <c r="D66" s="4" t="s">
        <v>94</v>
      </c>
      <c r="E66" s="5">
        <v>1</v>
      </c>
      <c r="F66" s="5">
        <v>40</v>
      </c>
      <c r="G66" s="5">
        <f t="shared" si="23"/>
        <v>40</v>
      </c>
      <c r="H66" s="5">
        <v>0</v>
      </c>
      <c r="I66" s="5">
        <v>0</v>
      </c>
      <c r="J66" s="5">
        <f t="shared" si="24"/>
        <v>0</v>
      </c>
      <c r="K66" s="5"/>
      <c r="L66" s="13" t="s">
        <v>95</v>
      </c>
      <c r="M66" s="14"/>
      <c r="N66" s="16"/>
      <c r="O66" s="15"/>
    </row>
    <row r="67" ht="22" customHeight="1" spans="1:15">
      <c r="A67" s="4"/>
      <c r="B67" s="4">
        <v>6</v>
      </c>
      <c r="C67" s="4" t="s">
        <v>96</v>
      </c>
      <c r="D67" s="4" t="s">
        <v>20</v>
      </c>
      <c r="E67" s="5">
        <f t="shared" ref="E67:J67" si="25">SUM(E68)</f>
        <v>33</v>
      </c>
      <c r="F67" s="5"/>
      <c r="G67" s="5">
        <f t="shared" si="25"/>
        <v>1320</v>
      </c>
      <c r="H67" s="5">
        <f t="shared" si="25"/>
        <v>33</v>
      </c>
      <c r="I67" s="5"/>
      <c r="J67" s="5">
        <f t="shared" si="25"/>
        <v>1320</v>
      </c>
      <c r="K67" s="5">
        <f>ROUND(J67,0)</f>
        <v>1320</v>
      </c>
      <c r="L67" s="10"/>
      <c r="M67" s="11">
        <v>0</v>
      </c>
      <c r="N67" s="12">
        <v>0</v>
      </c>
      <c r="O67" s="12">
        <f>K67-N67</f>
        <v>1320</v>
      </c>
    </row>
    <row r="68" ht="22" customHeight="1" spans="1:15">
      <c r="A68" s="4"/>
      <c r="B68" s="4"/>
      <c r="C68" s="4"/>
      <c r="D68" s="4" t="s">
        <v>97</v>
      </c>
      <c r="E68" s="5">
        <v>33</v>
      </c>
      <c r="F68" s="5">
        <v>40</v>
      </c>
      <c r="G68" s="5">
        <f>E68*F68</f>
        <v>1320</v>
      </c>
      <c r="H68" s="5">
        <v>33</v>
      </c>
      <c r="I68" s="5">
        <v>40</v>
      </c>
      <c r="J68" s="5">
        <f>H68*I68</f>
        <v>1320</v>
      </c>
      <c r="K68" s="5"/>
      <c r="L68" s="10" t="s">
        <v>24</v>
      </c>
      <c r="M68" s="14"/>
      <c r="N68" s="15"/>
      <c r="O68" s="15"/>
    </row>
    <row r="69" ht="22" customHeight="1" spans="1:15">
      <c r="A69" s="4" t="s">
        <v>98</v>
      </c>
      <c r="B69" s="4" t="s">
        <v>18</v>
      </c>
      <c r="C69" s="4"/>
      <c r="D69" s="4"/>
      <c r="E69" s="5">
        <f t="shared" ref="E69:J69" si="26">SUM(E70:E75)/2</f>
        <v>8658</v>
      </c>
      <c r="F69" s="5"/>
      <c r="G69" s="5">
        <f t="shared" si="26"/>
        <v>38961</v>
      </c>
      <c r="H69" s="5">
        <f t="shared" si="26"/>
        <v>2696</v>
      </c>
      <c r="I69" s="5"/>
      <c r="J69" s="5">
        <f t="shared" si="26"/>
        <v>12132</v>
      </c>
      <c r="K69" s="5">
        <f>SUM(K70)</f>
        <v>12132</v>
      </c>
      <c r="L69" s="5"/>
      <c r="M69" s="5">
        <f>SUM(M70)</f>
        <v>0</v>
      </c>
      <c r="N69" s="5">
        <f>SUM(N70)</f>
        <v>0</v>
      </c>
      <c r="O69" s="5">
        <f>SUM(O70)</f>
        <v>12132</v>
      </c>
    </row>
    <row r="70" ht="22" customHeight="1" spans="1:15">
      <c r="A70" s="4"/>
      <c r="B70" s="4">
        <v>1</v>
      </c>
      <c r="C70" s="4" t="s">
        <v>99</v>
      </c>
      <c r="D70" s="4" t="s">
        <v>20</v>
      </c>
      <c r="E70" s="5">
        <f t="shared" ref="E70:J70" si="27">SUM(E71:E75)</f>
        <v>8658</v>
      </c>
      <c r="F70" s="5"/>
      <c r="G70" s="5">
        <f t="shared" si="27"/>
        <v>38961</v>
      </c>
      <c r="H70" s="5">
        <f t="shared" si="27"/>
        <v>2696</v>
      </c>
      <c r="I70" s="5"/>
      <c r="J70" s="5">
        <f t="shared" si="27"/>
        <v>12132</v>
      </c>
      <c r="K70" s="5">
        <f>ROUND(J70,0)</f>
        <v>12132</v>
      </c>
      <c r="L70" s="10"/>
      <c r="M70" s="11">
        <v>0</v>
      </c>
      <c r="N70" s="12">
        <v>0</v>
      </c>
      <c r="O70" s="12">
        <f>K70-N70</f>
        <v>12132</v>
      </c>
    </row>
    <row r="71" ht="22" customHeight="1" spans="1:15">
      <c r="A71" s="4"/>
      <c r="B71" s="4"/>
      <c r="C71" s="4"/>
      <c r="D71" s="4" t="s">
        <v>100</v>
      </c>
      <c r="E71" s="5">
        <v>370</v>
      </c>
      <c r="F71" s="5">
        <v>4.5</v>
      </c>
      <c r="G71" s="5">
        <f>E71*F71</f>
        <v>1665</v>
      </c>
      <c r="H71" s="5">
        <v>4</v>
      </c>
      <c r="I71" s="5">
        <v>4.5</v>
      </c>
      <c r="J71" s="5">
        <f>H71*I71</f>
        <v>18</v>
      </c>
      <c r="K71" s="5"/>
      <c r="L71" s="13" t="s">
        <v>101</v>
      </c>
      <c r="M71" s="14"/>
      <c r="N71" s="16"/>
      <c r="O71" s="15"/>
    </row>
    <row r="72" ht="22" customHeight="1" spans="1:15">
      <c r="A72" s="4"/>
      <c r="B72" s="4"/>
      <c r="C72" s="4"/>
      <c r="D72" s="4" t="s">
        <v>102</v>
      </c>
      <c r="E72" s="5">
        <v>1059</v>
      </c>
      <c r="F72" s="5">
        <v>4.5</v>
      </c>
      <c r="G72" s="5">
        <f>E72*F72</f>
        <v>4765.5</v>
      </c>
      <c r="H72" s="5">
        <v>373</v>
      </c>
      <c r="I72" s="5">
        <v>4.5</v>
      </c>
      <c r="J72" s="5">
        <f>H72*I72</f>
        <v>1678.5</v>
      </c>
      <c r="K72" s="5"/>
      <c r="L72" s="13" t="s">
        <v>103</v>
      </c>
      <c r="M72" s="14"/>
      <c r="N72" s="16"/>
      <c r="O72" s="15"/>
    </row>
    <row r="73" ht="22" customHeight="1" spans="1:15">
      <c r="A73" s="4"/>
      <c r="B73" s="4"/>
      <c r="C73" s="4"/>
      <c r="D73" s="4" t="s">
        <v>104</v>
      </c>
      <c r="E73" s="5">
        <v>5331</v>
      </c>
      <c r="F73" s="5">
        <v>4.5</v>
      </c>
      <c r="G73" s="5">
        <f>E73*F73</f>
        <v>23989.5</v>
      </c>
      <c r="H73" s="5">
        <v>1450</v>
      </c>
      <c r="I73" s="5">
        <v>4.5</v>
      </c>
      <c r="J73" s="5">
        <f>H73*I73</f>
        <v>6525</v>
      </c>
      <c r="K73" s="5"/>
      <c r="L73" s="13" t="s">
        <v>105</v>
      </c>
      <c r="M73" s="14"/>
      <c r="N73" s="16"/>
      <c r="O73" s="15"/>
    </row>
    <row r="74" ht="22" customHeight="1" spans="1:15">
      <c r="A74" s="4"/>
      <c r="B74" s="4"/>
      <c r="C74" s="4"/>
      <c r="D74" s="4" t="s">
        <v>106</v>
      </c>
      <c r="E74" s="5">
        <v>60</v>
      </c>
      <c r="F74" s="5">
        <v>4.5</v>
      </c>
      <c r="G74" s="5">
        <f>E74*F74</f>
        <v>270</v>
      </c>
      <c r="H74" s="5">
        <v>28</v>
      </c>
      <c r="I74" s="5">
        <v>4.5</v>
      </c>
      <c r="J74" s="5">
        <f>H74*I74</f>
        <v>126</v>
      </c>
      <c r="K74" s="5"/>
      <c r="L74" s="13" t="s">
        <v>107</v>
      </c>
      <c r="M74" s="14"/>
      <c r="N74" s="16"/>
      <c r="O74" s="15"/>
    </row>
    <row r="75" ht="22" customHeight="1" spans="1:15">
      <c r="A75" s="4"/>
      <c r="B75" s="4"/>
      <c r="C75" s="4"/>
      <c r="D75" s="4" t="s">
        <v>108</v>
      </c>
      <c r="E75" s="5">
        <v>1838</v>
      </c>
      <c r="F75" s="5">
        <v>4.5</v>
      </c>
      <c r="G75" s="5">
        <f>E75*F75</f>
        <v>8271</v>
      </c>
      <c r="H75" s="5">
        <v>841</v>
      </c>
      <c r="I75" s="5">
        <v>4.5</v>
      </c>
      <c r="J75" s="5">
        <f>H75*I75</f>
        <v>3784.5</v>
      </c>
      <c r="K75" s="5"/>
      <c r="L75" s="13" t="s">
        <v>109</v>
      </c>
      <c r="M75" s="14"/>
      <c r="N75" s="16"/>
      <c r="O75" s="15"/>
    </row>
    <row r="76" ht="22" customHeight="1" spans="1:15">
      <c r="A76" s="4" t="s">
        <v>110</v>
      </c>
      <c r="B76" s="4" t="s">
        <v>18</v>
      </c>
      <c r="C76" s="4"/>
      <c r="D76" s="4"/>
      <c r="E76" s="5">
        <f t="shared" ref="E76:J76" si="28">SUM(E77:E78)/2</f>
        <v>2</v>
      </c>
      <c r="F76" s="5"/>
      <c r="G76" s="5">
        <f t="shared" si="28"/>
        <v>11</v>
      </c>
      <c r="H76" s="5">
        <f t="shared" si="28"/>
        <v>0</v>
      </c>
      <c r="I76" s="5"/>
      <c r="J76" s="5">
        <f t="shared" si="28"/>
        <v>0</v>
      </c>
      <c r="K76" s="5">
        <f>SUM(K77)</f>
        <v>0</v>
      </c>
      <c r="L76" s="5"/>
      <c r="M76" s="5">
        <f>SUM(M77)</f>
        <v>28209</v>
      </c>
      <c r="N76" s="5">
        <f>SUM(N77)</f>
        <v>0</v>
      </c>
      <c r="O76" s="5">
        <f>SUM(O77)</f>
        <v>0</v>
      </c>
    </row>
    <row r="77" ht="22" customHeight="1" spans="1:15">
      <c r="A77" s="4"/>
      <c r="B77" s="4">
        <v>1</v>
      </c>
      <c r="C77" s="4" t="s">
        <v>111</v>
      </c>
      <c r="D77" s="4" t="s">
        <v>20</v>
      </c>
      <c r="E77" s="5">
        <f t="shared" ref="E77:J77" si="29">SUM(E78)</f>
        <v>2</v>
      </c>
      <c r="F77" s="5"/>
      <c r="G77" s="5">
        <f t="shared" si="29"/>
        <v>11</v>
      </c>
      <c r="H77" s="5">
        <f t="shared" si="29"/>
        <v>0</v>
      </c>
      <c r="I77" s="5"/>
      <c r="J77" s="5">
        <f t="shared" si="29"/>
        <v>0</v>
      </c>
      <c r="K77" s="5">
        <f>ROUND(J77,0)</f>
        <v>0</v>
      </c>
      <c r="L77" s="10"/>
      <c r="M77" s="11">
        <v>28209</v>
      </c>
      <c r="N77" s="12">
        <f>K77</f>
        <v>0</v>
      </c>
      <c r="O77" s="12">
        <f>K77-N77</f>
        <v>0</v>
      </c>
    </row>
    <row r="78" ht="22" customHeight="1" spans="1:15">
      <c r="A78" s="4"/>
      <c r="B78" s="4"/>
      <c r="C78" s="4"/>
      <c r="D78" s="4" t="s">
        <v>112</v>
      </c>
      <c r="E78" s="5">
        <v>2</v>
      </c>
      <c r="F78" s="5">
        <v>5.5</v>
      </c>
      <c r="G78" s="5">
        <f>E78*F78</f>
        <v>11</v>
      </c>
      <c r="H78" s="5">
        <v>0</v>
      </c>
      <c r="I78" s="5">
        <v>0</v>
      </c>
      <c r="J78" s="5">
        <f>H78*I78</f>
        <v>0</v>
      </c>
      <c r="K78" s="5"/>
      <c r="L78" s="13" t="s">
        <v>113</v>
      </c>
      <c r="M78" s="14"/>
      <c r="N78" s="15"/>
      <c r="O78" s="15"/>
    </row>
    <row r="79" ht="22" customHeight="1" spans="1:15">
      <c r="A79" s="4" t="s">
        <v>114</v>
      </c>
      <c r="B79" s="4" t="s">
        <v>18</v>
      </c>
      <c r="C79" s="4"/>
      <c r="D79" s="4"/>
      <c r="E79" s="5">
        <f t="shared" ref="E79:J79" si="30">SUM(E80:E86)/2</f>
        <v>286</v>
      </c>
      <c r="F79" s="5"/>
      <c r="G79" s="5">
        <f t="shared" si="30"/>
        <v>7658</v>
      </c>
      <c r="H79" s="5">
        <f t="shared" si="30"/>
        <v>134</v>
      </c>
      <c r="I79" s="5"/>
      <c r="J79" s="5">
        <f t="shared" si="30"/>
        <v>604</v>
      </c>
      <c r="K79" s="5">
        <f>SUM(K80:K82)</f>
        <v>604</v>
      </c>
      <c r="L79" s="5"/>
      <c r="M79" s="5">
        <f>SUM(M80:M82)</f>
        <v>0</v>
      </c>
      <c r="N79" s="5">
        <f>SUM(N80:N82)</f>
        <v>0</v>
      </c>
      <c r="O79" s="5">
        <f>SUM(O80:O82)</f>
        <v>604</v>
      </c>
    </row>
    <row r="80" ht="22" customHeight="1" spans="1:15">
      <c r="A80" s="4"/>
      <c r="B80" s="4">
        <v>1</v>
      </c>
      <c r="C80" s="4" t="s">
        <v>115</v>
      </c>
      <c r="D80" s="4" t="s">
        <v>20</v>
      </c>
      <c r="E80" s="5">
        <f t="shared" ref="E80:J80" si="31">SUM(E81)</f>
        <v>140</v>
      </c>
      <c r="F80" s="5"/>
      <c r="G80" s="5">
        <f t="shared" si="31"/>
        <v>7000</v>
      </c>
      <c r="H80" s="5">
        <f t="shared" si="31"/>
        <v>0</v>
      </c>
      <c r="I80" s="5"/>
      <c r="J80" s="5">
        <f t="shared" si="31"/>
        <v>0</v>
      </c>
      <c r="K80" s="5">
        <f>ROUND(J80,0)</f>
        <v>0</v>
      </c>
      <c r="L80" s="10"/>
      <c r="M80" s="11">
        <v>0</v>
      </c>
      <c r="N80" s="17">
        <v>0</v>
      </c>
      <c r="O80" s="12">
        <f>K80-N80</f>
        <v>0</v>
      </c>
    </row>
    <row r="81" ht="22" customHeight="1" spans="1:15">
      <c r="A81" s="4"/>
      <c r="B81" s="4"/>
      <c r="C81" s="4"/>
      <c r="D81" s="4" t="s">
        <v>116</v>
      </c>
      <c r="E81" s="5">
        <v>140</v>
      </c>
      <c r="F81" s="5">
        <v>50</v>
      </c>
      <c r="G81" s="5">
        <f>E81*F81</f>
        <v>7000</v>
      </c>
      <c r="H81" s="5">
        <v>0</v>
      </c>
      <c r="I81" s="5">
        <v>0</v>
      </c>
      <c r="J81" s="5">
        <f>H81*I81</f>
        <v>0</v>
      </c>
      <c r="K81" s="5"/>
      <c r="L81" s="13" t="s">
        <v>117</v>
      </c>
      <c r="M81" s="14"/>
      <c r="N81" s="15"/>
      <c r="O81" s="15"/>
    </row>
    <row r="82" ht="22" customHeight="1" spans="1:15">
      <c r="A82" s="4"/>
      <c r="B82" s="4">
        <v>2</v>
      </c>
      <c r="C82" s="4" t="s">
        <v>118</v>
      </c>
      <c r="D82" s="4" t="s">
        <v>20</v>
      </c>
      <c r="E82" s="5">
        <f t="shared" ref="E82:J82" si="32">SUM(E83:E86)</f>
        <v>146</v>
      </c>
      <c r="F82" s="5"/>
      <c r="G82" s="5">
        <f t="shared" si="32"/>
        <v>658</v>
      </c>
      <c r="H82" s="5">
        <f t="shared" si="32"/>
        <v>134</v>
      </c>
      <c r="I82" s="5"/>
      <c r="J82" s="5">
        <f t="shared" si="32"/>
        <v>604</v>
      </c>
      <c r="K82" s="5">
        <f>ROUND(J82,0)</f>
        <v>604</v>
      </c>
      <c r="L82" s="10"/>
      <c r="M82" s="11">
        <v>0</v>
      </c>
      <c r="N82" s="12">
        <v>0</v>
      </c>
      <c r="O82" s="12">
        <f>K82-N82</f>
        <v>604</v>
      </c>
    </row>
    <row r="83" ht="22" customHeight="1" spans="1:15">
      <c r="A83" s="4"/>
      <c r="B83" s="4"/>
      <c r="C83" s="4"/>
      <c r="D83" s="4" t="s">
        <v>119</v>
      </c>
      <c r="E83" s="5">
        <v>79</v>
      </c>
      <c r="F83" s="5">
        <v>4.5</v>
      </c>
      <c r="G83" s="5">
        <f>E83*F83</f>
        <v>355.5</v>
      </c>
      <c r="H83" s="5">
        <v>72</v>
      </c>
      <c r="I83" s="5">
        <v>4.5</v>
      </c>
      <c r="J83" s="5">
        <f>H83*I83</f>
        <v>324</v>
      </c>
      <c r="K83" s="5"/>
      <c r="L83" s="13" t="s">
        <v>120</v>
      </c>
      <c r="M83" s="14"/>
      <c r="N83" s="15"/>
      <c r="O83" s="15"/>
    </row>
    <row r="84" ht="22" customHeight="1" spans="1:15">
      <c r="A84" s="4"/>
      <c r="B84" s="4"/>
      <c r="C84" s="4"/>
      <c r="D84" s="4" t="s">
        <v>121</v>
      </c>
      <c r="E84" s="5">
        <v>46</v>
      </c>
      <c r="F84" s="5">
        <v>4.5</v>
      </c>
      <c r="G84" s="5">
        <f>E84*F84</f>
        <v>207</v>
      </c>
      <c r="H84" s="5">
        <v>42</v>
      </c>
      <c r="I84" s="5">
        <v>4.5</v>
      </c>
      <c r="J84" s="5">
        <f>H84*I84</f>
        <v>189</v>
      </c>
      <c r="K84" s="5"/>
      <c r="L84" s="13" t="s">
        <v>122</v>
      </c>
      <c r="M84" s="14"/>
      <c r="N84" s="16"/>
      <c r="O84" s="15"/>
    </row>
    <row r="85" ht="22" customHeight="1" spans="1:15">
      <c r="A85" s="4"/>
      <c r="B85" s="4"/>
      <c r="C85" s="4"/>
      <c r="D85" s="4" t="s">
        <v>123</v>
      </c>
      <c r="E85" s="5">
        <v>20</v>
      </c>
      <c r="F85" s="5">
        <v>4.5</v>
      </c>
      <c r="G85" s="5">
        <f>E85*F85</f>
        <v>90</v>
      </c>
      <c r="H85" s="5">
        <v>19</v>
      </c>
      <c r="I85" s="5">
        <v>4.5</v>
      </c>
      <c r="J85" s="5">
        <f>H85*I85</f>
        <v>85.5</v>
      </c>
      <c r="K85" s="5"/>
      <c r="L85" s="13" t="s">
        <v>60</v>
      </c>
      <c r="M85" s="14"/>
      <c r="N85" s="15"/>
      <c r="O85" s="15"/>
    </row>
    <row r="86" ht="22" customHeight="1" spans="1:15">
      <c r="A86" s="4"/>
      <c r="B86" s="4"/>
      <c r="C86" s="4"/>
      <c r="D86" s="4" t="s">
        <v>124</v>
      </c>
      <c r="E86" s="5">
        <v>1</v>
      </c>
      <c r="F86" s="5">
        <v>5.5</v>
      </c>
      <c r="G86" s="5">
        <f>E86*F86</f>
        <v>5.5</v>
      </c>
      <c r="H86" s="5">
        <v>1</v>
      </c>
      <c r="I86" s="5">
        <v>5.5</v>
      </c>
      <c r="J86" s="5">
        <f>H86*I86</f>
        <v>5.5</v>
      </c>
      <c r="K86" s="5"/>
      <c r="L86" s="10" t="s">
        <v>24</v>
      </c>
      <c r="M86" s="14"/>
      <c r="N86" s="15"/>
      <c r="O86" s="15"/>
    </row>
    <row r="87" ht="22" customHeight="1" spans="1:15">
      <c r="A87" s="4" t="s">
        <v>125</v>
      </c>
      <c r="B87" s="4" t="s">
        <v>18</v>
      </c>
      <c r="C87" s="4"/>
      <c r="D87" s="4"/>
      <c r="E87" s="5">
        <f t="shared" ref="E87:J87" si="33">SUM(E88:E93)/2</f>
        <v>65</v>
      </c>
      <c r="F87" s="5"/>
      <c r="G87" s="5">
        <f t="shared" si="33"/>
        <v>2684</v>
      </c>
      <c r="H87" s="5">
        <f t="shared" si="33"/>
        <v>23</v>
      </c>
      <c r="I87" s="5"/>
      <c r="J87" s="5">
        <f t="shared" si="33"/>
        <v>1130</v>
      </c>
      <c r="K87" s="5">
        <f>SUM(K88:K91)</f>
        <v>1130</v>
      </c>
      <c r="L87" s="5"/>
      <c r="M87" s="5">
        <f>SUM(M88:M91)</f>
        <v>0</v>
      </c>
      <c r="N87" s="5">
        <f>SUM(N88:N91)</f>
        <v>0</v>
      </c>
      <c r="O87" s="5">
        <f>SUM(O88:O91)</f>
        <v>1130</v>
      </c>
    </row>
    <row r="88" ht="22" customHeight="1" spans="1:15">
      <c r="A88" s="4"/>
      <c r="B88" s="4">
        <v>1</v>
      </c>
      <c r="C88" s="4" t="s">
        <v>126</v>
      </c>
      <c r="D88" s="4" t="s">
        <v>20</v>
      </c>
      <c r="E88" s="5">
        <f t="shared" ref="E88:J88" si="34">SUM(E89:E90)</f>
        <v>23</v>
      </c>
      <c r="F88" s="5"/>
      <c r="G88" s="5">
        <f t="shared" si="34"/>
        <v>1130</v>
      </c>
      <c r="H88" s="5">
        <f t="shared" si="34"/>
        <v>23</v>
      </c>
      <c r="I88" s="5"/>
      <c r="J88" s="5">
        <f t="shared" si="34"/>
        <v>1130</v>
      </c>
      <c r="K88" s="5">
        <f>ROUND(J88,0)</f>
        <v>1130</v>
      </c>
      <c r="L88" s="10"/>
      <c r="M88" s="11">
        <v>0</v>
      </c>
      <c r="N88" s="12">
        <v>0</v>
      </c>
      <c r="O88" s="12">
        <f>K88-N88</f>
        <v>1130</v>
      </c>
    </row>
    <row r="89" ht="22" customHeight="1" spans="1:15">
      <c r="A89" s="4"/>
      <c r="B89" s="4"/>
      <c r="C89" s="4"/>
      <c r="D89" s="4" t="s">
        <v>127</v>
      </c>
      <c r="E89" s="5">
        <v>21</v>
      </c>
      <c r="F89" s="5">
        <v>50</v>
      </c>
      <c r="G89" s="5">
        <f>E89*F89</f>
        <v>1050</v>
      </c>
      <c r="H89" s="5">
        <v>21</v>
      </c>
      <c r="I89" s="5">
        <v>50</v>
      </c>
      <c r="J89" s="5">
        <f>H89*I89</f>
        <v>1050</v>
      </c>
      <c r="K89" s="5"/>
      <c r="L89" s="10" t="s">
        <v>24</v>
      </c>
      <c r="M89" s="14"/>
      <c r="N89" s="15"/>
      <c r="O89" s="15"/>
    </row>
    <row r="90" ht="22" customHeight="1" spans="1:15">
      <c r="A90" s="4"/>
      <c r="B90" s="4"/>
      <c r="C90" s="4"/>
      <c r="D90" s="4" t="s">
        <v>128</v>
      </c>
      <c r="E90" s="5">
        <v>2</v>
      </c>
      <c r="F90" s="5">
        <v>40</v>
      </c>
      <c r="G90" s="5">
        <f>E90*F90</f>
        <v>80</v>
      </c>
      <c r="H90" s="5">
        <v>2</v>
      </c>
      <c r="I90" s="5">
        <v>40</v>
      </c>
      <c r="J90" s="5">
        <f>H90*I90</f>
        <v>80</v>
      </c>
      <c r="K90" s="5"/>
      <c r="L90" s="10" t="s">
        <v>24</v>
      </c>
      <c r="M90" s="14"/>
      <c r="N90" s="15"/>
      <c r="O90" s="15"/>
    </row>
    <row r="91" ht="22" customHeight="1" spans="1:15">
      <c r="A91" s="4"/>
      <c r="B91" s="4">
        <v>2</v>
      </c>
      <c r="C91" s="4" t="s">
        <v>129</v>
      </c>
      <c r="D91" s="4" t="s">
        <v>20</v>
      </c>
      <c r="E91" s="5">
        <f t="shared" ref="E91:J91" si="35">SUM(E92:E93)</f>
        <v>42</v>
      </c>
      <c r="F91" s="5"/>
      <c r="G91" s="5">
        <f t="shared" si="35"/>
        <v>1554</v>
      </c>
      <c r="H91" s="5">
        <f t="shared" si="35"/>
        <v>0</v>
      </c>
      <c r="I91" s="5"/>
      <c r="J91" s="5">
        <f t="shared" si="35"/>
        <v>0</v>
      </c>
      <c r="K91" s="5">
        <f>ROUND(J91,0)</f>
        <v>0</v>
      </c>
      <c r="L91" s="10"/>
      <c r="M91" s="11">
        <v>0</v>
      </c>
      <c r="N91" s="12">
        <v>0</v>
      </c>
      <c r="O91" s="12">
        <f>K91-N91</f>
        <v>0</v>
      </c>
    </row>
    <row r="92" ht="22" customHeight="1" spans="1:15">
      <c r="A92" s="4"/>
      <c r="B92" s="4"/>
      <c r="C92" s="4"/>
      <c r="D92" s="4" t="s">
        <v>130</v>
      </c>
      <c r="E92" s="5">
        <v>17</v>
      </c>
      <c r="F92" s="5">
        <v>42</v>
      </c>
      <c r="G92" s="5">
        <f>E92*F92</f>
        <v>714</v>
      </c>
      <c r="H92" s="5">
        <v>0</v>
      </c>
      <c r="I92" s="5">
        <v>0</v>
      </c>
      <c r="J92" s="5">
        <f>H92*I92</f>
        <v>0</v>
      </c>
      <c r="K92" s="5"/>
      <c r="L92" s="10" t="s">
        <v>131</v>
      </c>
      <c r="M92" s="14"/>
      <c r="N92" s="15"/>
      <c r="O92" s="15"/>
    </row>
    <row r="93" ht="22" customHeight="1" spans="1:15">
      <c r="A93" s="4"/>
      <c r="B93" s="4"/>
      <c r="C93" s="4"/>
      <c r="D93" s="4" t="s">
        <v>132</v>
      </c>
      <c r="E93" s="5">
        <v>25</v>
      </c>
      <c r="F93" s="5">
        <v>33.6</v>
      </c>
      <c r="G93" s="5">
        <f>E93*F93</f>
        <v>840</v>
      </c>
      <c r="H93" s="5">
        <v>0</v>
      </c>
      <c r="I93" s="5">
        <v>0</v>
      </c>
      <c r="J93" s="5">
        <f>H93*I93</f>
        <v>0</v>
      </c>
      <c r="K93" s="5"/>
      <c r="L93" s="10" t="s">
        <v>133</v>
      </c>
      <c r="M93" s="14"/>
      <c r="N93" s="15"/>
      <c r="O93" s="15"/>
    </row>
    <row r="94" ht="22" customHeight="1" spans="1:15">
      <c r="A94" s="4" t="s">
        <v>134</v>
      </c>
      <c r="B94" s="4" t="s">
        <v>18</v>
      </c>
      <c r="C94" s="4"/>
      <c r="D94" s="4"/>
      <c r="E94" s="5">
        <f t="shared" ref="E94:J94" si="36">SUM(E95:E96)/2</f>
        <v>50</v>
      </c>
      <c r="F94" s="5"/>
      <c r="G94" s="5">
        <f t="shared" si="36"/>
        <v>225</v>
      </c>
      <c r="H94" s="5">
        <f t="shared" si="36"/>
        <v>50</v>
      </c>
      <c r="I94" s="5"/>
      <c r="J94" s="5">
        <f t="shared" si="36"/>
        <v>225</v>
      </c>
      <c r="K94" s="5">
        <f>SUM(K95)</f>
        <v>225</v>
      </c>
      <c r="L94" s="5"/>
      <c r="M94" s="5">
        <f>SUM(M95)</f>
        <v>0</v>
      </c>
      <c r="N94" s="5">
        <f>SUM(N95)</f>
        <v>0</v>
      </c>
      <c r="O94" s="5">
        <f>SUM(O95)</f>
        <v>225</v>
      </c>
    </row>
    <row r="95" ht="22" customHeight="1" spans="1:15">
      <c r="A95" s="4"/>
      <c r="B95" s="4">
        <v>1</v>
      </c>
      <c r="C95" s="4" t="s">
        <v>135</v>
      </c>
      <c r="D95" s="4" t="s">
        <v>20</v>
      </c>
      <c r="E95" s="5">
        <f t="shared" ref="E95:J95" si="37">SUM(E96)</f>
        <v>50</v>
      </c>
      <c r="F95" s="5"/>
      <c r="G95" s="5">
        <f t="shared" si="37"/>
        <v>225</v>
      </c>
      <c r="H95" s="5">
        <f t="shared" si="37"/>
        <v>50</v>
      </c>
      <c r="I95" s="5"/>
      <c r="J95" s="5">
        <f t="shared" si="37"/>
        <v>225</v>
      </c>
      <c r="K95" s="5">
        <f>ROUND(J95,0)</f>
        <v>225</v>
      </c>
      <c r="L95" s="10"/>
      <c r="M95" s="11">
        <v>0</v>
      </c>
      <c r="N95" s="17">
        <v>0</v>
      </c>
      <c r="O95" s="12">
        <f>K95-N95</f>
        <v>225</v>
      </c>
    </row>
    <row r="96" ht="22" customHeight="1" spans="1:15">
      <c r="A96" s="4"/>
      <c r="B96" s="4"/>
      <c r="C96" s="4"/>
      <c r="D96" s="4" t="s">
        <v>136</v>
      </c>
      <c r="E96" s="5">
        <v>50</v>
      </c>
      <c r="F96" s="5">
        <v>4.5</v>
      </c>
      <c r="G96" s="5">
        <f>E96*F96</f>
        <v>225</v>
      </c>
      <c r="H96" s="5">
        <v>50</v>
      </c>
      <c r="I96" s="5">
        <v>4.5</v>
      </c>
      <c r="J96" s="5">
        <f>H96*I96</f>
        <v>225</v>
      </c>
      <c r="K96" s="5"/>
      <c r="L96" s="10" t="s">
        <v>24</v>
      </c>
      <c r="M96" s="14"/>
      <c r="N96" s="16"/>
      <c r="O96" s="15"/>
    </row>
    <row r="97" ht="22" customHeight="1" spans="1:15">
      <c r="A97" s="4" t="s">
        <v>137</v>
      </c>
      <c r="B97" s="4" t="s">
        <v>18</v>
      </c>
      <c r="C97" s="4"/>
      <c r="D97" s="4"/>
      <c r="E97" s="5">
        <f t="shared" ref="E97:J97" si="38">SUM(E98:E99)/2</f>
        <v>12</v>
      </c>
      <c r="F97" s="5"/>
      <c r="G97" s="5">
        <f t="shared" si="38"/>
        <v>103.68</v>
      </c>
      <c r="H97" s="5">
        <f t="shared" si="38"/>
        <v>11</v>
      </c>
      <c r="I97" s="5"/>
      <c r="J97" s="5">
        <f t="shared" si="38"/>
        <v>95.04</v>
      </c>
      <c r="K97" s="5">
        <f>SUM(K98)</f>
        <v>95</v>
      </c>
      <c r="L97" s="5"/>
      <c r="M97" s="5">
        <f>SUM(M98)</f>
        <v>0</v>
      </c>
      <c r="N97" s="5">
        <f>SUM(N98)</f>
        <v>0</v>
      </c>
      <c r="O97" s="5">
        <f>SUM(O98)</f>
        <v>95</v>
      </c>
    </row>
    <row r="98" ht="22" customHeight="1" spans="1:15">
      <c r="A98" s="4"/>
      <c r="B98" s="4">
        <v>1</v>
      </c>
      <c r="C98" s="4" t="s">
        <v>138</v>
      </c>
      <c r="D98" s="4" t="s">
        <v>20</v>
      </c>
      <c r="E98" s="5">
        <f t="shared" ref="E98:J98" si="39">SUM(E99)</f>
        <v>12</v>
      </c>
      <c r="F98" s="5"/>
      <c r="G98" s="5">
        <f t="shared" si="39"/>
        <v>103.68</v>
      </c>
      <c r="H98" s="5">
        <f t="shared" si="39"/>
        <v>11</v>
      </c>
      <c r="I98" s="5"/>
      <c r="J98" s="5">
        <f t="shared" si="39"/>
        <v>95.04</v>
      </c>
      <c r="K98" s="5">
        <f>ROUND(J98,0)</f>
        <v>95</v>
      </c>
      <c r="L98" s="10"/>
      <c r="M98" s="11">
        <v>0</v>
      </c>
      <c r="N98" s="12">
        <v>0</v>
      </c>
      <c r="O98" s="12">
        <f>K98-N98</f>
        <v>95</v>
      </c>
    </row>
    <row r="99" ht="22" customHeight="1" spans="1:15">
      <c r="A99" s="4"/>
      <c r="B99" s="4"/>
      <c r="C99" s="4"/>
      <c r="D99" s="4" t="s">
        <v>139</v>
      </c>
      <c r="E99" s="5">
        <v>12</v>
      </c>
      <c r="F99" s="5">
        <v>8.64</v>
      </c>
      <c r="G99" s="5">
        <f>E99*F99</f>
        <v>103.68</v>
      </c>
      <c r="H99" s="5">
        <v>11</v>
      </c>
      <c r="I99" s="5">
        <v>8.64</v>
      </c>
      <c r="J99" s="5">
        <f>H99*I99</f>
        <v>95.04</v>
      </c>
      <c r="K99" s="5"/>
      <c r="L99" s="13" t="s">
        <v>89</v>
      </c>
      <c r="M99" s="14"/>
      <c r="N99" s="16"/>
      <c r="O99" s="15"/>
    </row>
    <row r="100" ht="22" customHeight="1" spans="1:15">
      <c r="A100" s="4" t="s">
        <v>140</v>
      </c>
      <c r="B100" s="4" t="s">
        <v>18</v>
      </c>
      <c r="C100" s="4"/>
      <c r="D100" s="4"/>
      <c r="E100" s="5">
        <f t="shared" ref="E100:J100" si="40">SUM(E101:E106)/2</f>
        <v>116</v>
      </c>
      <c r="F100" s="5"/>
      <c r="G100" s="5">
        <f t="shared" si="40"/>
        <v>613</v>
      </c>
      <c r="H100" s="5">
        <f t="shared" si="40"/>
        <v>116</v>
      </c>
      <c r="I100" s="5"/>
      <c r="J100" s="5">
        <f t="shared" si="40"/>
        <v>613</v>
      </c>
      <c r="K100" s="5">
        <f>SUM(K101)</f>
        <v>613</v>
      </c>
      <c r="L100" s="5"/>
      <c r="M100" s="5">
        <f>SUM(M101)</f>
        <v>106365</v>
      </c>
      <c r="N100" s="5">
        <f>SUM(N101)</f>
        <v>613</v>
      </c>
      <c r="O100" s="5">
        <f>SUM(O101)</f>
        <v>0</v>
      </c>
    </row>
    <row r="101" ht="22" customHeight="1" spans="1:15">
      <c r="A101" s="4"/>
      <c r="B101" s="4">
        <v>1</v>
      </c>
      <c r="C101" s="4" t="s">
        <v>141</v>
      </c>
      <c r="D101" s="4" t="s">
        <v>20</v>
      </c>
      <c r="E101" s="5">
        <f t="shared" ref="E101:J101" si="41">SUM(E102:E106)</f>
        <v>116</v>
      </c>
      <c r="F101" s="5"/>
      <c r="G101" s="5">
        <f t="shared" si="41"/>
        <v>613</v>
      </c>
      <c r="H101" s="5">
        <f t="shared" si="41"/>
        <v>116</v>
      </c>
      <c r="I101" s="5"/>
      <c r="J101" s="5">
        <f t="shared" si="41"/>
        <v>613</v>
      </c>
      <c r="K101" s="5">
        <f>ROUND(J101,0)</f>
        <v>613</v>
      </c>
      <c r="L101" s="10"/>
      <c r="M101" s="11">
        <v>106365</v>
      </c>
      <c r="N101" s="12">
        <f>K101</f>
        <v>613</v>
      </c>
      <c r="O101" s="12">
        <f>K101-N101</f>
        <v>0</v>
      </c>
    </row>
    <row r="102" ht="22" customHeight="1" spans="1:15">
      <c r="A102" s="4"/>
      <c r="B102" s="4"/>
      <c r="C102" s="4"/>
      <c r="D102" s="4" t="s">
        <v>142</v>
      </c>
      <c r="E102" s="5">
        <v>9</v>
      </c>
      <c r="F102" s="5">
        <v>3</v>
      </c>
      <c r="G102" s="5">
        <f>E102*F102</f>
        <v>27</v>
      </c>
      <c r="H102" s="5">
        <v>9</v>
      </c>
      <c r="I102" s="5">
        <v>3</v>
      </c>
      <c r="J102" s="5">
        <f>H102*I102</f>
        <v>27</v>
      </c>
      <c r="K102" s="5"/>
      <c r="L102" s="10" t="s">
        <v>24</v>
      </c>
      <c r="M102" s="14"/>
      <c r="N102" s="15"/>
      <c r="O102" s="15"/>
    </row>
    <row r="103" ht="22" customHeight="1" spans="1:15">
      <c r="A103" s="4"/>
      <c r="B103" s="4"/>
      <c r="C103" s="4"/>
      <c r="D103" s="4" t="s">
        <v>143</v>
      </c>
      <c r="E103" s="5">
        <v>1</v>
      </c>
      <c r="F103" s="5">
        <v>3</v>
      </c>
      <c r="G103" s="5">
        <f>E103*F103</f>
        <v>3</v>
      </c>
      <c r="H103" s="5">
        <v>1</v>
      </c>
      <c r="I103" s="5">
        <v>3</v>
      </c>
      <c r="J103" s="5">
        <f>H103*I103</f>
        <v>3</v>
      </c>
      <c r="K103" s="5"/>
      <c r="L103" s="10" t="s">
        <v>24</v>
      </c>
      <c r="M103" s="14"/>
      <c r="N103" s="15"/>
      <c r="O103" s="15"/>
    </row>
    <row r="104" ht="22" customHeight="1" spans="1:15">
      <c r="A104" s="4"/>
      <c r="B104" s="4"/>
      <c r="C104" s="4"/>
      <c r="D104" s="4" t="s">
        <v>144</v>
      </c>
      <c r="E104" s="5">
        <v>78</v>
      </c>
      <c r="F104" s="5">
        <v>5.5</v>
      </c>
      <c r="G104" s="5">
        <f>E104*F104</f>
        <v>429</v>
      </c>
      <c r="H104" s="5">
        <v>78</v>
      </c>
      <c r="I104" s="5">
        <v>5.5</v>
      </c>
      <c r="J104" s="5">
        <f>H104*I104</f>
        <v>429</v>
      </c>
      <c r="K104" s="5"/>
      <c r="L104" s="10" t="s">
        <v>24</v>
      </c>
      <c r="M104" s="14"/>
      <c r="N104" s="15"/>
      <c r="O104" s="15"/>
    </row>
    <row r="105" ht="22" customHeight="1" spans="1:15">
      <c r="A105" s="4"/>
      <c r="B105" s="4"/>
      <c r="C105" s="4"/>
      <c r="D105" s="4" t="s">
        <v>145</v>
      </c>
      <c r="E105" s="5">
        <v>17</v>
      </c>
      <c r="F105" s="5">
        <v>5.5</v>
      </c>
      <c r="G105" s="5">
        <f>E105*F105</f>
        <v>93.5</v>
      </c>
      <c r="H105" s="5">
        <v>17</v>
      </c>
      <c r="I105" s="5">
        <v>5.5</v>
      </c>
      <c r="J105" s="5">
        <f>H105*I105</f>
        <v>93.5</v>
      </c>
      <c r="K105" s="5"/>
      <c r="L105" s="10" t="s">
        <v>24</v>
      </c>
      <c r="M105" s="14"/>
      <c r="N105" s="15"/>
      <c r="O105" s="15"/>
    </row>
    <row r="106" ht="22" customHeight="1" spans="1:15">
      <c r="A106" s="4"/>
      <c r="B106" s="4"/>
      <c r="C106" s="4"/>
      <c r="D106" s="4" t="s">
        <v>146</v>
      </c>
      <c r="E106" s="5">
        <v>11</v>
      </c>
      <c r="F106" s="5">
        <v>5.5</v>
      </c>
      <c r="G106" s="5">
        <f>E106*F106</f>
        <v>60.5</v>
      </c>
      <c r="H106" s="5">
        <v>11</v>
      </c>
      <c r="I106" s="5">
        <v>5.5</v>
      </c>
      <c r="J106" s="5">
        <f>H106*I106</f>
        <v>60.5</v>
      </c>
      <c r="K106" s="5"/>
      <c r="L106" s="10" t="s">
        <v>24</v>
      </c>
      <c r="M106" s="14"/>
      <c r="N106" s="15"/>
      <c r="O106" s="15"/>
    </row>
    <row r="107" ht="22" customHeight="1" spans="1:15">
      <c r="A107" s="4" t="s">
        <v>147</v>
      </c>
      <c r="B107" s="4" t="s">
        <v>18</v>
      </c>
      <c r="C107" s="4"/>
      <c r="D107" s="4"/>
      <c r="E107" s="5">
        <f t="shared" ref="E107:J107" si="42">SUM(E108:E109)/2</f>
        <v>22</v>
      </c>
      <c r="F107" s="5"/>
      <c r="G107" s="5">
        <f t="shared" si="42"/>
        <v>99</v>
      </c>
      <c r="H107" s="5">
        <f t="shared" si="42"/>
        <v>22</v>
      </c>
      <c r="I107" s="5"/>
      <c r="J107" s="5">
        <f t="shared" si="42"/>
        <v>99</v>
      </c>
      <c r="K107" s="5">
        <f>SUM(K108)</f>
        <v>99</v>
      </c>
      <c r="L107" s="5"/>
      <c r="M107" s="5">
        <f>SUM(M108)</f>
        <v>0</v>
      </c>
      <c r="N107" s="5">
        <f>SUM(N108)</f>
        <v>0</v>
      </c>
      <c r="O107" s="5">
        <f>SUM(O108)</f>
        <v>99</v>
      </c>
    </row>
    <row r="108" ht="22" customHeight="1" spans="1:15">
      <c r="A108" s="4"/>
      <c r="B108" s="4">
        <v>1</v>
      </c>
      <c r="C108" s="4" t="s">
        <v>148</v>
      </c>
      <c r="D108" s="4" t="s">
        <v>20</v>
      </c>
      <c r="E108" s="5">
        <f t="shared" ref="E108:J108" si="43">SUM(E109)</f>
        <v>22</v>
      </c>
      <c r="F108" s="5"/>
      <c r="G108" s="5">
        <f t="shared" si="43"/>
        <v>99</v>
      </c>
      <c r="H108" s="5">
        <f t="shared" si="43"/>
        <v>22</v>
      </c>
      <c r="I108" s="5"/>
      <c r="J108" s="5">
        <f t="shared" si="43"/>
        <v>99</v>
      </c>
      <c r="K108" s="5">
        <f>ROUND(J108,0)</f>
        <v>99</v>
      </c>
      <c r="L108" s="10"/>
      <c r="M108" s="11">
        <v>0</v>
      </c>
      <c r="N108" s="12">
        <v>0</v>
      </c>
      <c r="O108" s="12">
        <f>K108-N108</f>
        <v>99</v>
      </c>
    </row>
    <row r="109" ht="22" customHeight="1" spans="1:15">
      <c r="A109" s="4"/>
      <c r="B109" s="4"/>
      <c r="C109" s="4"/>
      <c r="D109" s="4" t="s">
        <v>149</v>
      </c>
      <c r="E109" s="5">
        <v>22</v>
      </c>
      <c r="F109" s="5">
        <v>4.5</v>
      </c>
      <c r="G109" s="5">
        <f>E109*F109</f>
        <v>99</v>
      </c>
      <c r="H109" s="5">
        <v>22</v>
      </c>
      <c r="I109" s="5">
        <v>4.5</v>
      </c>
      <c r="J109" s="5">
        <f>H109*I109</f>
        <v>99</v>
      </c>
      <c r="K109" s="5"/>
      <c r="L109" s="10" t="s">
        <v>24</v>
      </c>
      <c r="M109" s="14"/>
      <c r="N109" s="15"/>
      <c r="O109" s="15"/>
    </row>
    <row r="110" ht="22" customHeight="1" spans="1:15">
      <c r="A110" s="4" t="s">
        <v>150</v>
      </c>
      <c r="B110" s="4" t="s">
        <v>18</v>
      </c>
      <c r="C110" s="4"/>
      <c r="D110" s="4"/>
      <c r="E110" s="5">
        <f t="shared" ref="E110:J110" si="44">SUM(E111:E112)/2</f>
        <v>160</v>
      </c>
      <c r="F110" s="5"/>
      <c r="G110" s="5">
        <f t="shared" si="44"/>
        <v>2401.92</v>
      </c>
      <c r="H110" s="5">
        <f t="shared" si="44"/>
        <v>160</v>
      </c>
      <c r="I110" s="5"/>
      <c r="J110" s="5">
        <f t="shared" si="44"/>
        <v>2401.92</v>
      </c>
      <c r="K110" s="5">
        <f>SUM(K111)</f>
        <v>2402</v>
      </c>
      <c r="L110" s="5"/>
      <c r="M110" s="5">
        <f>SUM(M111)</f>
        <v>29843</v>
      </c>
      <c r="N110" s="5">
        <f>SUM(N111)</f>
        <v>2402</v>
      </c>
      <c r="O110" s="5">
        <f>SUM(O111)</f>
        <v>0</v>
      </c>
    </row>
    <row r="111" ht="22" customHeight="1" spans="1:15">
      <c r="A111" s="4"/>
      <c r="B111" s="4">
        <v>1</v>
      </c>
      <c r="C111" s="4" t="s">
        <v>151</v>
      </c>
      <c r="D111" s="4" t="s">
        <v>20</v>
      </c>
      <c r="E111" s="5">
        <f t="shared" ref="E111:J111" si="45">SUM(E112)</f>
        <v>160</v>
      </c>
      <c r="F111" s="5"/>
      <c r="G111" s="5">
        <f t="shared" si="45"/>
        <v>2401.92</v>
      </c>
      <c r="H111" s="5">
        <f t="shared" si="45"/>
        <v>160</v>
      </c>
      <c r="I111" s="5"/>
      <c r="J111" s="5">
        <f t="shared" si="45"/>
        <v>2401.92</v>
      </c>
      <c r="K111" s="5">
        <f>ROUND(J111,0)</f>
        <v>2402</v>
      </c>
      <c r="L111" s="10"/>
      <c r="M111" s="11">
        <v>29843</v>
      </c>
      <c r="N111" s="12">
        <f>K111</f>
        <v>2402</v>
      </c>
      <c r="O111" s="12">
        <f>K111-N111</f>
        <v>0</v>
      </c>
    </row>
    <row r="112" ht="22" customHeight="1" spans="1:15">
      <c r="A112" s="4"/>
      <c r="B112" s="4"/>
      <c r="C112" s="4"/>
      <c r="D112" s="4" t="s">
        <v>152</v>
      </c>
      <c r="E112" s="5">
        <v>160</v>
      </c>
      <c r="F112" s="5">
        <v>15.012</v>
      </c>
      <c r="G112" s="5">
        <f>E112*F112</f>
        <v>2401.92</v>
      </c>
      <c r="H112" s="5">
        <v>160</v>
      </c>
      <c r="I112" s="5">
        <v>15.012</v>
      </c>
      <c r="J112" s="5">
        <f>H112*I112</f>
        <v>2401.92</v>
      </c>
      <c r="K112" s="5"/>
      <c r="L112" s="10" t="s">
        <v>24</v>
      </c>
      <c r="M112" s="14"/>
      <c r="N112" s="15"/>
      <c r="O112" s="15"/>
    </row>
    <row r="113" ht="22" customHeight="1" spans="1:15">
      <c r="A113" s="4" t="s">
        <v>153</v>
      </c>
      <c r="B113" s="4" t="s">
        <v>18</v>
      </c>
      <c r="C113" s="4"/>
      <c r="D113" s="4"/>
      <c r="E113" s="5">
        <f t="shared" ref="E113:J113" si="46">SUM(E114:E123)/2</f>
        <v>57</v>
      </c>
      <c r="F113" s="5"/>
      <c r="G113" s="5">
        <f t="shared" si="46"/>
        <v>1186.006</v>
      </c>
      <c r="H113" s="5">
        <f t="shared" si="46"/>
        <v>50</v>
      </c>
      <c r="I113" s="5"/>
      <c r="J113" s="5">
        <f t="shared" si="46"/>
        <v>1154.506</v>
      </c>
      <c r="K113" s="5">
        <f>SUM(K114:K118)</f>
        <v>1155</v>
      </c>
      <c r="L113" s="5"/>
      <c r="M113" s="5">
        <f>SUM(M114:M118)</f>
        <v>13677</v>
      </c>
      <c r="N113" s="5">
        <f>SUM(N114:N118)</f>
        <v>1155</v>
      </c>
      <c r="O113" s="5">
        <f>SUM(O114:O118)</f>
        <v>0</v>
      </c>
    </row>
    <row r="114" ht="22" customHeight="1" spans="1:15">
      <c r="A114" s="4"/>
      <c r="B114" s="4">
        <v>1</v>
      </c>
      <c r="C114" s="4" t="s">
        <v>154</v>
      </c>
      <c r="D114" s="4" t="s">
        <v>20</v>
      </c>
      <c r="E114" s="5">
        <f t="shared" ref="E114:J114" si="47">SUM(E115)</f>
        <v>2</v>
      </c>
      <c r="F114" s="5"/>
      <c r="G114" s="5">
        <f t="shared" si="47"/>
        <v>50</v>
      </c>
      <c r="H114" s="5">
        <f t="shared" si="47"/>
        <v>2</v>
      </c>
      <c r="I114" s="5"/>
      <c r="J114" s="5">
        <f t="shared" si="47"/>
        <v>50</v>
      </c>
      <c r="K114" s="5">
        <f>ROUND(J114,0)</f>
        <v>50</v>
      </c>
      <c r="L114" s="10"/>
      <c r="M114" s="11">
        <v>5091</v>
      </c>
      <c r="N114" s="12">
        <f>K114</f>
        <v>50</v>
      </c>
      <c r="O114" s="12">
        <f>K114-N114</f>
        <v>0</v>
      </c>
    </row>
    <row r="115" ht="22" customHeight="1" spans="1:15">
      <c r="A115" s="4"/>
      <c r="B115" s="4"/>
      <c r="C115" s="4"/>
      <c r="D115" s="4" t="s">
        <v>155</v>
      </c>
      <c r="E115" s="5">
        <v>2</v>
      </c>
      <c r="F115" s="5">
        <v>25</v>
      </c>
      <c r="G115" s="5">
        <f>E115*F115</f>
        <v>50</v>
      </c>
      <c r="H115" s="5">
        <v>2</v>
      </c>
      <c r="I115" s="5">
        <v>25</v>
      </c>
      <c r="J115" s="5">
        <f>H115*I115</f>
        <v>50</v>
      </c>
      <c r="K115" s="5"/>
      <c r="L115" s="10" t="s">
        <v>24</v>
      </c>
      <c r="M115" s="14"/>
      <c r="N115" s="15"/>
      <c r="O115" s="15"/>
    </row>
    <row r="116" ht="22" customHeight="1" spans="1:15">
      <c r="A116" s="4"/>
      <c r="B116" s="4">
        <v>2</v>
      </c>
      <c r="C116" s="4" t="s">
        <v>156</v>
      </c>
      <c r="D116" s="4" t="s">
        <v>20</v>
      </c>
      <c r="E116" s="5">
        <f t="shared" ref="E116:J116" si="48">SUM(E117)</f>
        <v>7</v>
      </c>
      <c r="F116" s="5"/>
      <c r="G116" s="5">
        <f t="shared" si="48"/>
        <v>31.5</v>
      </c>
      <c r="H116" s="5">
        <f t="shared" si="48"/>
        <v>0</v>
      </c>
      <c r="I116" s="5"/>
      <c r="J116" s="5">
        <f t="shared" si="48"/>
        <v>0</v>
      </c>
      <c r="K116" s="5">
        <f>ROUND(J116,0)</f>
        <v>0</v>
      </c>
      <c r="L116" s="10"/>
      <c r="M116" s="11">
        <v>0</v>
      </c>
      <c r="N116" s="12">
        <v>0</v>
      </c>
      <c r="O116" s="12">
        <f>K116-N116</f>
        <v>0</v>
      </c>
    </row>
    <row r="117" ht="22" customHeight="1" spans="1:15">
      <c r="A117" s="4"/>
      <c r="B117" s="4"/>
      <c r="C117" s="4"/>
      <c r="D117" s="4" t="s">
        <v>157</v>
      </c>
      <c r="E117" s="5">
        <v>7</v>
      </c>
      <c r="F117" s="5">
        <v>4.5</v>
      </c>
      <c r="G117" s="5">
        <f>E117*F117</f>
        <v>31.5</v>
      </c>
      <c r="H117" s="5">
        <v>0</v>
      </c>
      <c r="I117" s="5">
        <v>0</v>
      </c>
      <c r="J117" s="5">
        <f>H117*I117</f>
        <v>0</v>
      </c>
      <c r="K117" s="5"/>
      <c r="L117" s="13" t="s">
        <v>158</v>
      </c>
      <c r="M117" s="14"/>
      <c r="N117" s="16"/>
      <c r="O117" s="15"/>
    </row>
    <row r="118" ht="22" customHeight="1" spans="1:15">
      <c r="A118" s="4"/>
      <c r="B118" s="4">
        <v>3</v>
      </c>
      <c r="C118" s="4" t="s">
        <v>159</v>
      </c>
      <c r="D118" s="4" t="s">
        <v>20</v>
      </c>
      <c r="E118" s="5">
        <f t="shared" ref="E118:J118" si="49">SUM(E119:E123)</f>
        <v>48</v>
      </c>
      <c r="F118" s="5"/>
      <c r="G118" s="5">
        <f t="shared" si="49"/>
        <v>1104.506</v>
      </c>
      <c r="H118" s="5">
        <f t="shared" si="49"/>
        <v>48</v>
      </c>
      <c r="I118" s="5"/>
      <c r="J118" s="5">
        <f t="shared" si="49"/>
        <v>1104.506</v>
      </c>
      <c r="K118" s="5">
        <f>ROUND(J118,0)</f>
        <v>1105</v>
      </c>
      <c r="L118" s="10"/>
      <c r="M118" s="11">
        <v>8586</v>
      </c>
      <c r="N118" s="12">
        <f>K118</f>
        <v>1105</v>
      </c>
      <c r="O118" s="12">
        <f>K118-N118</f>
        <v>0</v>
      </c>
    </row>
    <row r="119" ht="22" customHeight="1" spans="1:15">
      <c r="A119" s="4"/>
      <c r="B119" s="4"/>
      <c r="C119" s="4"/>
      <c r="D119" s="4" t="s">
        <v>160</v>
      </c>
      <c r="E119" s="5">
        <v>12</v>
      </c>
      <c r="F119" s="5">
        <v>7.488</v>
      </c>
      <c r="G119" s="5">
        <f>E119*F119</f>
        <v>89.856</v>
      </c>
      <c r="H119" s="5">
        <v>12</v>
      </c>
      <c r="I119" s="5">
        <v>7.488</v>
      </c>
      <c r="J119" s="5">
        <f>H119*I119</f>
        <v>89.856</v>
      </c>
      <c r="K119" s="5"/>
      <c r="L119" s="10" t="s">
        <v>24</v>
      </c>
      <c r="M119" s="14"/>
      <c r="N119" s="15"/>
      <c r="O119" s="15"/>
    </row>
    <row r="120" ht="22" customHeight="1" spans="1:15">
      <c r="A120" s="4"/>
      <c r="B120" s="4"/>
      <c r="C120" s="4"/>
      <c r="D120" s="4" t="s">
        <v>161</v>
      </c>
      <c r="E120" s="5">
        <v>10</v>
      </c>
      <c r="F120" s="5">
        <v>7.965</v>
      </c>
      <c r="G120" s="5">
        <f>E120*F120</f>
        <v>79.65</v>
      </c>
      <c r="H120" s="5">
        <v>10</v>
      </c>
      <c r="I120" s="5">
        <v>7.965</v>
      </c>
      <c r="J120" s="5">
        <f>H120*I120</f>
        <v>79.65</v>
      </c>
      <c r="K120" s="5"/>
      <c r="L120" s="10" t="s">
        <v>24</v>
      </c>
      <c r="M120" s="14"/>
      <c r="N120" s="15"/>
      <c r="O120" s="15"/>
    </row>
    <row r="121" ht="22" customHeight="1" spans="1:15">
      <c r="A121" s="4"/>
      <c r="B121" s="4"/>
      <c r="C121" s="4"/>
      <c r="D121" s="4" t="s">
        <v>162</v>
      </c>
      <c r="E121" s="5">
        <v>7</v>
      </c>
      <c r="F121" s="5">
        <v>25</v>
      </c>
      <c r="G121" s="5">
        <f>E121*F121</f>
        <v>175</v>
      </c>
      <c r="H121" s="5">
        <v>7</v>
      </c>
      <c r="I121" s="5">
        <v>25</v>
      </c>
      <c r="J121" s="5">
        <f>H121*I121</f>
        <v>175</v>
      </c>
      <c r="K121" s="5"/>
      <c r="L121" s="10" t="s">
        <v>24</v>
      </c>
      <c r="M121" s="14"/>
      <c r="N121" s="15"/>
      <c r="O121" s="15"/>
    </row>
    <row r="122" ht="22" customHeight="1" spans="1:15">
      <c r="A122" s="4"/>
      <c r="B122" s="4"/>
      <c r="C122" s="4"/>
      <c r="D122" s="4" t="s">
        <v>163</v>
      </c>
      <c r="E122" s="5">
        <v>6</v>
      </c>
      <c r="F122" s="5">
        <v>40</v>
      </c>
      <c r="G122" s="5">
        <f>E122*F122</f>
        <v>240</v>
      </c>
      <c r="H122" s="5">
        <v>6</v>
      </c>
      <c r="I122" s="5">
        <v>40</v>
      </c>
      <c r="J122" s="5">
        <f>H122*I122</f>
        <v>240</v>
      </c>
      <c r="K122" s="5"/>
      <c r="L122" s="10" t="s">
        <v>24</v>
      </c>
      <c r="M122" s="14"/>
      <c r="N122" s="15"/>
      <c r="O122" s="15"/>
    </row>
    <row r="123" ht="22" customHeight="1" spans="1:15">
      <c r="A123" s="4"/>
      <c r="B123" s="4"/>
      <c r="C123" s="4"/>
      <c r="D123" s="4" t="s">
        <v>164</v>
      </c>
      <c r="E123" s="5">
        <v>13</v>
      </c>
      <c r="F123" s="5">
        <v>40</v>
      </c>
      <c r="G123" s="5">
        <f>E123*F123</f>
        <v>520</v>
      </c>
      <c r="H123" s="5">
        <v>13</v>
      </c>
      <c r="I123" s="5">
        <v>40</v>
      </c>
      <c r="J123" s="5">
        <f>H123*I123</f>
        <v>520</v>
      </c>
      <c r="K123" s="5"/>
      <c r="L123" s="10" t="s">
        <v>24</v>
      </c>
      <c r="M123" s="14"/>
      <c r="N123" s="15"/>
      <c r="O123" s="15"/>
    </row>
    <row r="124" ht="22" customHeight="1" spans="1:15">
      <c r="A124" s="4" t="s">
        <v>165</v>
      </c>
      <c r="B124" s="4" t="s">
        <v>18</v>
      </c>
      <c r="C124" s="4"/>
      <c r="D124" s="4"/>
      <c r="E124" s="5">
        <f t="shared" ref="E124:J124" si="50">SUM(E125:E126)/2</f>
        <v>81</v>
      </c>
      <c r="F124" s="5"/>
      <c r="G124" s="5">
        <f t="shared" si="50"/>
        <v>541.89</v>
      </c>
      <c r="H124" s="5">
        <f t="shared" si="50"/>
        <v>45</v>
      </c>
      <c r="I124" s="5"/>
      <c r="J124" s="5">
        <f t="shared" si="50"/>
        <v>301.05</v>
      </c>
      <c r="K124" s="5">
        <f>SUM(K125)</f>
        <v>301</v>
      </c>
      <c r="L124" s="5"/>
      <c r="M124" s="5">
        <f>SUM(M125)</f>
        <v>0</v>
      </c>
      <c r="N124" s="5">
        <f>SUM(N125)</f>
        <v>0</v>
      </c>
      <c r="O124" s="5">
        <f>SUM(O125)</f>
        <v>301</v>
      </c>
    </row>
    <row r="125" ht="22" customHeight="1" spans="1:15">
      <c r="A125" s="4"/>
      <c r="B125" s="4">
        <v>1</v>
      </c>
      <c r="C125" s="4" t="s">
        <v>166</v>
      </c>
      <c r="D125" s="4" t="s">
        <v>20</v>
      </c>
      <c r="E125" s="5">
        <f t="shared" ref="E125:J125" si="51">SUM(E126)</f>
        <v>81</v>
      </c>
      <c r="F125" s="5"/>
      <c r="G125" s="5">
        <f t="shared" si="51"/>
        <v>541.89</v>
      </c>
      <c r="H125" s="5">
        <f t="shared" si="51"/>
        <v>45</v>
      </c>
      <c r="I125" s="5"/>
      <c r="J125" s="5">
        <f t="shared" si="51"/>
        <v>301.05</v>
      </c>
      <c r="K125" s="5">
        <f>ROUND(J125,0)</f>
        <v>301</v>
      </c>
      <c r="L125" s="10"/>
      <c r="M125" s="11">
        <v>0</v>
      </c>
      <c r="N125" s="17">
        <v>0</v>
      </c>
      <c r="O125" s="12">
        <f>K125-N125</f>
        <v>301</v>
      </c>
    </row>
    <row r="126" ht="22" customHeight="1" spans="1:15">
      <c r="A126" s="4"/>
      <c r="B126" s="4"/>
      <c r="C126" s="4"/>
      <c r="D126" s="4" t="s">
        <v>167</v>
      </c>
      <c r="E126" s="5">
        <v>81</v>
      </c>
      <c r="F126" s="5">
        <v>6.69</v>
      </c>
      <c r="G126" s="5">
        <f>E126*F126</f>
        <v>541.89</v>
      </c>
      <c r="H126" s="5">
        <v>45</v>
      </c>
      <c r="I126" s="5">
        <v>6.69</v>
      </c>
      <c r="J126" s="5">
        <f>H126*I126</f>
        <v>301.05</v>
      </c>
      <c r="K126" s="5"/>
      <c r="L126" s="13" t="s">
        <v>168</v>
      </c>
      <c r="M126" s="14"/>
      <c r="N126" s="15"/>
      <c r="O126" s="15"/>
    </row>
    <row r="127" ht="22" customHeight="1" spans="1:15">
      <c r="A127" s="4" t="s">
        <v>169</v>
      </c>
      <c r="B127" s="4" t="s">
        <v>18</v>
      </c>
      <c r="C127" s="4"/>
      <c r="D127" s="4"/>
      <c r="E127" s="5">
        <f t="shared" ref="E127:J127" si="52">SUM(E128:E131)/2</f>
        <v>52</v>
      </c>
      <c r="F127" s="5"/>
      <c r="G127" s="5">
        <f t="shared" si="52"/>
        <v>263.5</v>
      </c>
      <c r="H127" s="5">
        <f t="shared" si="52"/>
        <v>52</v>
      </c>
      <c r="I127" s="5"/>
      <c r="J127" s="5">
        <f t="shared" si="52"/>
        <v>263.5</v>
      </c>
      <c r="K127" s="5">
        <f>SUM(K128)</f>
        <v>264</v>
      </c>
      <c r="L127" s="5"/>
      <c r="M127" s="5">
        <f>SUM(M128)</f>
        <v>60618</v>
      </c>
      <c r="N127" s="5">
        <f>SUM(N128)</f>
        <v>264</v>
      </c>
      <c r="O127" s="5">
        <f>SUM(O128)</f>
        <v>0</v>
      </c>
    </row>
    <row r="128" ht="22" customHeight="1" spans="1:15">
      <c r="A128" s="4"/>
      <c r="B128" s="4">
        <v>1</v>
      </c>
      <c r="C128" s="4" t="s">
        <v>170</v>
      </c>
      <c r="D128" s="4" t="s">
        <v>20</v>
      </c>
      <c r="E128" s="5">
        <f t="shared" ref="E128:J128" si="53">SUM(E129:E131)</f>
        <v>52</v>
      </c>
      <c r="F128" s="5"/>
      <c r="G128" s="5">
        <f t="shared" si="53"/>
        <v>263.5</v>
      </c>
      <c r="H128" s="5">
        <f t="shared" si="53"/>
        <v>52</v>
      </c>
      <c r="I128" s="5"/>
      <c r="J128" s="5">
        <f t="shared" si="53"/>
        <v>263.5</v>
      </c>
      <c r="K128" s="5">
        <f>ROUND(J128,0)</f>
        <v>264</v>
      </c>
      <c r="L128" s="10"/>
      <c r="M128" s="11">
        <v>60618</v>
      </c>
      <c r="N128" s="12">
        <f>K128</f>
        <v>264</v>
      </c>
      <c r="O128" s="12">
        <f>K128-N128</f>
        <v>0</v>
      </c>
    </row>
    <row r="129" ht="22" customHeight="1" spans="1:15">
      <c r="A129" s="4"/>
      <c r="B129" s="4"/>
      <c r="C129" s="4"/>
      <c r="D129" s="4" t="s">
        <v>171</v>
      </c>
      <c r="E129" s="5">
        <v>34</v>
      </c>
      <c r="F129" s="5">
        <v>5.5</v>
      </c>
      <c r="G129" s="5">
        <f>E129*F129</f>
        <v>187</v>
      </c>
      <c r="H129" s="5">
        <v>34</v>
      </c>
      <c r="I129" s="5">
        <v>5.5</v>
      </c>
      <c r="J129" s="5">
        <f>H129*I129</f>
        <v>187</v>
      </c>
      <c r="K129" s="5"/>
      <c r="L129" s="10" t="s">
        <v>24</v>
      </c>
      <c r="M129" s="14"/>
      <c r="N129" s="15"/>
      <c r="O129" s="15"/>
    </row>
    <row r="130" ht="22" customHeight="1" spans="1:15">
      <c r="A130" s="4"/>
      <c r="B130" s="4"/>
      <c r="C130" s="4"/>
      <c r="D130" s="4" t="s">
        <v>172</v>
      </c>
      <c r="E130" s="5">
        <v>9</v>
      </c>
      <c r="F130" s="5">
        <v>5.5</v>
      </c>
      <c r="G130" s="5">
        <f>E130*F130</f>
        <v>49.5</v>
      </c>
      <c r="H130" s="5">
        <v>9</v>
      </c>
      <c r="I130" s="5">
        <v>5.5</v>
      </c>
      <c r="J130" s="5">
        <f>H130*I130</f>
        <v>49.5</v>
      </c>
      <c r="K130" s="5"/>
      <c r="L130" s="10" t="s">
        <v>24</v>
      </c>
      <c r="M130" s="14"/>
      <c r="N130" s="15"/>
      <c r="O130" s="15"/>
    </row>
    <row r="131" ht="22" customHeight="1" spans="1:15">
      <c r="A131" s="4"/>
      <c r="B131" s="4"/>
      <c r="C131" s="4"/>
      <c r="D131" s="4" t="s">
        <v>173</v>
      </c>
      <c r="E131" s="5">
        <v>9</v>
      </c>
      <c r="F131" s="5">
        <v>3</v>
      </c>
      <c r="G131" s="5">
        <f>E131*F131</f>
        <v>27</v>
      </c>
      <c r="H131" s="5">
        <v>9</v>
      </c>
      <c r="I131" s="5">
        <v>3</v>
      </c>
      <c r="J131" s="5">
        <f>H131*I131</f>
        <v>27</v>
      </c>
      <c r="K131" s="5"/>
      <c r="L131" s="10" t="s">
        <v>24</v>
      </c>
      <c r="M131" s="14"/>
      <c r="N131" s="15"/>
      <c r="O131" s="15"/>
    </row>
  </sheetData>
  <autoFilter xmlns:etc="http://www.wps.cn/officeDocument/2017/etCustomData" ref="A2:Q131" etc:filterBottomFollowUsedRange="0">
    <extLst/>
  </autoFilter>
  <mergeCells count="100">
    <mergeCell ref="A1:O1"/>
    <mergeCell ref="A3:D3"/>
    <mergeCell ref="B4:D4"/>
    <mergeCell ref="B22:D22"/>
    <mergeCell ref="B25:D25"/>
    <mergeCell ref="B33:D33"/>
    <mergeCell ref="B36:D36"/>
    <mergeCell ref="B44:D44"/>
    <mergeCell ref="B69:D69"/>
    <mergeCell ref="B76:D76"/>
    <mergeCell ref="B79:D79"/>
    <mergeCell ref="B87:D87"/>
    <mergeCell ref="B94:D94"/>
    <mergeCell ref="B97:D97"/>
    <mergeCell ref="B100:D100"/>
    <mergeCell ref="B107:D107"/>
    <mergeCell ref="B110:D110"/>
    <mergeCell ref="B113:D113"/>
    <mergeCell ref="B124:D124"/>
    <mergeCell ref="B127:D127"/>
    <mergeCell ref="A4:A21"/>
    <mergeCell ref="A22:A24"/>
    <mergeCell ref="A25:A32"/>
    <mergeCell ref="A33:A35"/>
    <mergeCell ref="A36:A43"/>
    <mergeCell ref="A44:A68"/>
    <mergeCell ref="A69:A75"/>
    <mergeCell ref="A76:A78"/>
    <mergeCell ref="A79:A86"/>
    <mergeCell ref="A87:A93"/>
    <mergeCell ref="A94:A96"/>
    <mergeCell ref="A97:A99"/>
    <mergeCell ref="A100:A106"/>
    <mergeCell ref="A107:A109"/>
    <mergeCell ref="A110:A112"/>
    <mergeCell ref="A113:A123"/>
    <mergeCell ref="A124:A126"/>
    <mergeCell ref="A127:A131"/>
    <mergeCell ref="B5:B16"/>
    <mergeCell ref="B17:B18"/>
    <mergeCell ref="B19:B21"/>
    <mergeCell ref="B23:B24"/>
    <mergeCell ref="B26:B28"/>
    <mergeCell ref="B29:B32"/>
    <mergeCell ref="B34:B35"/>
    <mergeCell ref="B37:B38"/>
    <mergeCell ref="B39:B43"/>
    <mergeCell ref="B45:B46"/>
    <mergeCell ref="B47:B48"/>
    <mergeCell ref="B49:B54"/>
    <mergeCell ref="B55:B56"/>
    <mergeCell ref="B57:B66"/>
    <mergeCell ref="B67:B68"/>
    <mergeCell ref="B70:B75"/>
    <mergeCell ref="B77:B78"/>
    <mergeCell ref="B80:B81"/>
    <mergeCell ref="B82:B86"/>
    <mergeCell ref="B88:B90"/>
    <mergeCell ref="B91:B93"/>
    <mergeCell ref="B95:B96"/>
    <mergeCell ref="B98:B99"/>
    <mergeCell ref="B101:B106"/>
    <mergeCell ref="B108:B109"/>
    <mergeCell ref="B111:B112"/>
    <mergeCell ref="B114:B115"/>
    <mergeCell ref="B116:B117"/>
    <mergeCell ref="B118:B123"/>
    <mergeCell ref="B125:B126"/>
    <mergeCell ref="B128:B131"/>
    <mergeCell ref="C5:C16"/>
    <mergeCell ref="C17:C18"/>
    <mergeCell ref="C19:C21"/>
    <mergeCell ref="C23:C24"/>
    <mergeCell ref="C26:C28"/>
    <mergeCell ref="C29:C32"/>
    <mergeCell ref="C34:C35"/>
    <mergeCell ref="C37:C38"/>
    <mergeCell ref="C39:C43"/>
    <mergeCell ref="C45:C46"/>
    <mergeCell ref="C47:C48"/>
    <mergeCell ref="C49:C54"/>
    <mergeCell ref="C55:C56"/>
    <mergeCell ref="C57:C66"/>
    <mergeCell ref="C67:C68"/>
    <mergeCell ref="C70:C75"/>
    <mergeCell ref="C77:C78"/>
    <mergeCell ref="C80:C81"/>
    <mergeCell ref="C82:C86"/>
    <mergeCell ref="C88:C90"/>
    <mergeCell ref="C91:C93"/>
    <mergeCell ref="C95:C96"/>
    <mergeCell ref="C98:C99"/>
    <mergeCell ref="C101:C106"/>
    <mergeCell ref="C108:C109"/>
    <mergeCell ref="C111:C112"/>
    <mergeCell ref="C114:C115"/>
    <mergeCell ref="C116:C117"/>
    <mergeCell ref="C118:C123"/>
    <mergeCell ref="C125:C126"/>
    <mergeCell ref="C128:C13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何星灿</dc:creator>
  <cp:lastModifiedBy>灿</cp:lastModifiedBy>
  <dcterms:created xsi:type="dcterms:W3CDTF">2024-10-02T00:36:00Z</dcterms:created>
  <dcterms:modified xsi:type="dcterms:W3CDTF">2024-10-09T08:04:45Z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2FF8F7DD122140F98A9FF544EC0ED870_11</vt:lpwstr>
  </property>
  <property fmtid="{D5CDD505-2E9C-101B-9397-08002B2CF9AE}" pid="3" name="KSOProductBuildVer">
    <vt:lpwstr>2052-12.1.0.18276</vt:lpwstr>
  </property>
</Properties>
</file>