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6880"/>
  </bookViews>
  <sheets>
    <sheet name="2017" sheetId="2" r:id="rId1"/>
  </sheets>
  <definedNames>
    <definedName name="_xlnm._FilterDatabase" localSheetId="0" hidden="1">'2017'!$A$2:$N$304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<sst xmlns="http://schemas.openxmlformats.org/spreadsheetml/2006/main" count="618" uniqueCount="389">
  <si>
    <t>2017年度新能源汽车推广应用补助资金清算审核车辆信息表</t>
  </si>
  <si>
    <t>地区</t>
  </si>
  <si>
    <t>序号</t>
  </si>
  <si>
    <t>车辆生产企业</t>
  </si>
  <si>
    <t>车辆型号</t>
  </si>
  <si>
    <t>申报推广数
（辆）</t>
  </si>
  <si>
    <t>申请补助标准
（万元）</t>
  </si>
  <si>
    <t>申请清算资金
（万元）</t>
  </si>
  <si>
    <t>核定推广数
（辆）</t>
  </si>
  <si>
    <t>核定补助标准
（万元）</t>
  </si>
  <si>
    <t>应清算补助资金
（万元）</t>
  </si>
  <si>
    <t>按整车企业取整后补助资金（万元）</t>
  </si>
  <si>
    <t>核减原因</t>
  </si>
  <si>
    <t>此次扣回预拨
资金（万元）</t>
  </si>
  <si>
    <t>扣回相应预拨资金后剩余资金（万元）</t>
  </si>
  <si>
    <t>总计</t>
  </si>
  <si>
    <t>北京市</t>
  </si>
  <si>
    <t>合计</t>
  </si>
  <si>
    <t>北京汽车股份有限公司</t>
  </si>
  <si>
    <t>小计</t>
  </si>
  <si>
    <t>BJ5022XXYV3R2-BEV</t>
  </si>
  <si>
    <t>核减1辆，原因为：车辆注册登记信息有误</t>
  </si>
  <si>
    <t>BJ5023XXYV3RK-BEV</t>
  </si>
  <si>
    <t/>
  </si>
  <si>
    <t>BJ7000B3D5-BEV</t>
  </si>
  <si>
    <t>核减8辆，原因为：车辆注册登记信息有误</t>
  </si>
  <si>
    <t>BJ7000C5E1-BEV</t>
  </si>
  <si>
    <t>BJ7000C5E2-BEV</t>
  </si>
  <si>
    <r>
      <rPr>
        <sz val="11"/>
        <rFont val="仿宋"/>
        <charset val="134"/>
      </rPr>
      <t>核减</t>
    </r>
    <r>
      <rPr>
        <sz val="10"/>
        <rFont val="仿宋"/>
        <charset val="0"/>
      </rPr>
      <t>1</t>
    </r>
    <r>
      <rPr>
        <sz val="10"/>
        <rFont val="仿宋"/>
        <charset val="134"/>
      </rPr>
      <t>辆，原因为：现场核查不通过</t>
    </r>
  </si>
  <si>
    <t>BJ7000C5E4-BEV</t>
  </si>
  <si>
    <t>核减11辆，原因为：相关凭证不符合清算通知申报要求</t>
  </si>
  <si>
    <t>BJ7000C5E7-BEV</t>
  </si>
  <si>
    <t>BJ7000C8G-BEV</t>
  </si>
  <si>
    <t>BJ7000U3D2-BEV</t>
  </si>
  <si>
    <t>北京新能源汽车股份有限公司</t>
  </si>
  <si>
    <t>BJ7001BPH1-BEV</t>
  </si>
  <si>
    <t>核减22辆，原因为：车辆注册登记信息有误</t>
  </si>
  <si>
    <t>BJ7001BPH2-BEV</t>
  </si>
  <si>
    <t>核减18辆，原因为：车辆注册登记信息有误</t>
  </si>
  <si>
    <t>BJ7001BPH5-BEV</t>
  </si>
  <si>
    <t>核减17辆，原因为：相关凭证不符合清算通知申报要求,车辆注册登记信息有误</t>
  </si>
  <si>
    <t>BJ7001BPH7-BEV</t>
  </si>
  <si>
    <t>核减122辆，原因为：相关凭证不符合清算通知申报要求,车辆注册登记信息有误</t>
  </si>
  <si>
    <t>BJ7001BPH8-BEV</t>
  </si>
  <si>
    <t>核减413辆，原因为：相关凭证不符合清算通知申报要求,车辆注册登记信息有误</t>
  </si>
  <si>
    <t>北汽福田汽车股份有限公司</t>
  </si>
  <si>
    <t>BJ5023XXYEV6</t>
  </si>
  <si>
    <t>BJ5023XYZEV1</t>
  </si>
  <si>
    <t>BJ5049XXYEV5</t>
  </si>
  <si>
    <t>河北省</t>
  </si>
  <si>
    <t>领途汽车有限公司</t>
  </si>
  <si>
    <t>YGM5021XXYBEV22</t>
  </si>
  <si>
    <t>YGM6350BEV</t>
  </si>
  <si>
    <t>YGM6371BEV</t>
  </si>
  <si>
    <t>YGM6372BEV</t>
  </si>
  <si>
    <t>YGM7000BEV</t>
  </si>
  <si>
    <t>石家庄中博汽车有限公司</t>
  </si>
  <si>
    <t>SQ6858BEVBT8</t>
  </si>
  <si>
    <t>山西省</t>
  </si>
  <si>
    <t>成都大运汽车集团有限公司</t>
  </si>
  <si>
    <t>CGC5044XXYBEV1NBLJEAGK</t>
  </si>
  <si>
    <t>核减2辆，原因为：车辆注册登记信息有误</t>
  </si>
  <si>
    <t>CGC5044XXYBEV1NBLJEAGY</t>
  </si>
  <si>
    <t>山西成功汽车制造有限公司</t>
  </si>
  <si>
    <t>SCH5022XXY-BEV1</t>
  </si>
  <si>
    <t>SCH5022XXY-BEV8</t>
  </si>
  <si>
    <t>SCH5022XXY-BEV9</t>
  </si>
  <si>
    <t>大连市</t>
  </si>
  <si>
    <t>大连氢锋客车有限公司</t>
  </si>
  <si>
    <t>CA5020XXYBEV31</t>
  </si>
  <si>
    <t>核减151辆，原因为：现场核查不通过</t>
  </si>
  <si>
    <t>CA5020XXYBEV32</t>
  </si>
  <si>
    <t>核减25辆，原因为：现场核查不通过</t>
  </si>
  <si>
    <t>CA5040XXYBEV31</t>
  </si>
  <si>
    <t>核减109辆，原因为：现场核查不通过</t>
  </si>
  <si>
    <t>CA6103URHEV31</t>
  </si>
  <si>
    <t>核减2辆，原因为：现场核查不通过</t>
  </si>
  <si>
    <t>CA6109URBEV34</t>
  </si>
  <si>
    <t>核减3辆，原因为：现场核查不通过</t>
  </si>
  <si>
    <t>吉林省</t>
  </si>
  <si>
    <t>中国第一汽车集团公司</t>
  </si>
  <si>
    <t>CA6124URBEV22</t>
  </si>
  <si>
    <t>核减1辆，原因为：不符合行驶里程数要求</t>
  </si>
  <si>
    <t>CA7001EVA</t>
  </si>
  <si>
    <t>核减34辆，原因为：不符合行驶里程数要求,相关凭证不符合清算通知申报要求</t>
  </si>
  <si>
    <t>上海市</t>
  </si>
  <si>
    <t>上海汽车集团股份有限公司</t>
  </si>
  <si>
    <t>CSA6454NDPHEV1</t>
  </si>
  <si>
    <t>CSA6456BEV1</t>
  </si>
  <si>
    <t>CSA7104SDPHEV1</t>
  </si>
  <si>
    <t>上海汽车商用车有限公司</t>
  </si>
  <si>
    <t>SH5041XXYA7BEV-D7</t>
  </si>
  <si>
    <t>上海申龙客车有限公司</t>
  </si>
  <si>
    <t>SLK5030XXYBEV3</t>
  </si>
  <si>
    <t>SLK6108AEBEVD3</t>
  </si>
  <si>
    <t>SLK6118ALE0BEVS6</t>
  </si>
  <si>
    <t>江苏省</t>
  </si>
  <si>
    <t>北汽(常州)汽车有限公司</t>
  </si>
  <si>
    <t>BJ5040XXYCJ03EV</t>
  </si>
  <si>
    <t>北汽新能源汽车常州有限公司</t>
  </si>
  <si>
    <t>BJ7000KPCC-BEV</t>
  </si>
  <si>
    <t>核减5辆，原因为：车辆注册登记信息有误</t>
  </si>
  <si>
    <t>江苏九龙汽车制造有限公司</t>
  </si>
  <si>
    <t>HKL5040XLCBEV</t>
  </si>
  <si>
    <t>HKL6490BEV1</t>
  </si>
  <si>
    <t>金龙联合汽车工业（苏州）有限公司</t>
  </si>
  <si>
    <t>KLQ5022XXYEV1</t>
  </si>
  <si>
    <t>KLQ5040XXYBEV12</t>
  </si>
  <si>
    <t>南京金龙客车制造有限公司</t>
  </si>
  <si>
    <t>NJL5032XXYBEV</t>
  </si>
  <si>
    <t>核减4辆，原因为：相关凭证不符合清算通知申报要求,车辆注册登记信息有误</t>
  </si>
  <si>
    <t>NJL5032XXYBEV1</t>
  </si>
  <si>
    <t>NJL5032XXYBEV13</t>
  </si>
  <si>
    <t>核减17辆，原因为：车辆注册登记信息有误</t>
  </si>
  <si>
    <t>NJL6117BEV32</t>
  </si>
  <si>
    <t>南京市公共交通车辆厂</t>
  </si>
  <si>
    <t>NJC5030XGCBEV</t>
  </si>
  <si>
    <t>NJC5030XXYBEV</t>
  </si>
  <si>
    <t>NJC6851YBEV4</t>
  </si>
  <si>
    <t>新日(无锡)发展有限公司</t>
  </si>
  <si>
    <t>XRF5031XXYBEV</t>
  </si>
  <si>
    <t>扬州亚星客车股份有限公司</t>
  </si>
  <si>
    <t>YBL6117HBEV17</t>
  </si>
  <si>
    <t>浙江省</t>
  </si>
  <si>
    <t>金华青年汽车制造有限公司</t>
  </si>
  <si>
    <t>JNP6103BEV3M</t>
  </si>
  <si>
    <t>JNP6123BEV31</t>
  </si>
  <si>
    <t>JNP6123BEV3N</t>
  </si>
  <si>
    <t>浙江豪情汽车制造有限公司</t>
  </si>
  <si>
    <t>JL7001BEV33</t>
  </si>
  <si>
    <t>JL7001BEV34</t>
  </si>
  <si>
    <t>JL7001BEV35</t>
  </si>
  <si>
    <t>JL7001BEV36</t>
  </si>
  <si>
    <t>核减1辆，原因为：电池单体型号与推荐目录不一致</t>
  </si>
  <si>
    <t>JL7001BEV38</t>
  </si>
  <si>
    <t>JL7001BEV45</t>
  </si>
  <si>
    <t>核减4辆，原因为：车辆注册登记信息有误</t>
  </si>
  <si>
    <t>JL7001BEV46</t>
  </si>
  <si>
    <t>核减6辆，原因为：车辆注册登记信息有误</t>
  </si>
  <si>
    <t>JL7001BEV57</t>
  </si>
  <si>
    <t>JL7001BEV58</t>
  </si>
  <si>
    <t>宁波市</t>
  </si>
  <si>
    <t>浙江吉利汽车有限公司</t>
  </si>
  <si>
    <t>SMA7001BEV23</t>
  </si>
  <si>
    <t>SMA7001BEV61</t>
  </si>
  <si>
    <t>SMA7001BEV66</t>
  </si>
  <si>
    <t>核减3辆，原因为：车辆注册登记信息有误</t>
  </si>
  <si>
    <t>SMA7001BEV72</t>
  </si>
  <si>
    <t>SMA7001BEV73</t>
  </si>
  <si>
    <t>SMA7001BEV75</t>
  </si>
  <si>
    <t>安徽省</t>
  </si>
  <si>
    <t>奇瑞汽车股份有限公司</t>
  </si>
  <si>
    <t>SQR5023XXYBEVK06</t>
  </si>
  <si>
    <t>SQR5024XXYBEVK06</t>
  </si>
  <si>
    <t>SQR6440BEVK08</t>
  </si>
  <si>
    <t>核减2辆，原因为：相关凭证不符合清算通知申报要求</t>
  </si>
  <si>
    <t>福建省</t>
  </si>
  <si>
    <t>福建省汽车工业集团云度新能源汽车股份有限公司</t>
  </si>
  <si>
    <t>YDE7000BEV1B</t>
  </si>
  <si>
    <t>福建新龙马汽车股份有限公司</t>
  </si>
  <si>
    <t>FJ5020XXYBEVA12</t>
  </si>
  <si>
    <t>核减2辆，原因为：相关凭证不符合清算通知申报要求,现场核查不通过</t>
  </si>
  <si>
    <t>FJ5020XXYBEVA5</t>
  </si>
  <si>
    <t>FJ5020XXYBEVA6</t>
  </si>
  <si>
    <t>核减1辆，原因为：相关凭证不符合清算通知申报要求</t>
  </si>
  <si>
    <t>江西省</t>
  </si>
  <si>
    <t>江西博能上饶客车有限公司</t>
  </si>
  <si>
    <t>SR6101BEVG1</t>
  </si>
  <si>
    <t>SR6101BEVG3</t>
  </si>
  <si>
    <t>SR6810BEVG2</t>
  </si>
  <si>
    <t>SR6810BEVG3</t>
  </si>
  <si>
    <t>SR6810BEVG4</t>
  </si>
  <si>
    <t>SR6810BEVG6</t>
  </si>
  <si>
    <t>江西昌河汽车有限责任公司</t>
  </si>
  <si>
    <t>CH5015XXYBEVA2CD</t>
  </si>
  <si>
    <t>CH5025XXYBEVC3CA</t>
  </si>
  <si>
    <t>CH5025XXYBEVC3CB</t>
  </si>
  <si>
    <t>CH7005BEVA2CB</t>
  </si>
  <si>
    <t>CH7005BEVA2CC</t>
  </si>
  <si>
    <t>CH7005BEVC3CA</t>
  </si>
  <si>
    <t>CH7005BEVC3CB</t>
  </si>
  <si>
    <t>江西凯马百路佳客车有限公司</t>
  </si>
  <si>
    <t>JXK6109BEV</t>
  </si>
  <si>
    <t>JXK6127BPHEVN</t>
  </si>
  <si>
    <t>江西宜春客车厂有限公司</t>
  </si>
  <si>
    <t>JYK5023XXYEV</t>
  </si>
  <si>
    <t>山东省</t>
  </si>
  <si>
    <t>山东凯马汽车制造有限公司</t>
  </si>
  <si>
    <t>KMC1021EV21D</t>
  </si>
  <si>
    <t>KMC1042EV33D</t>
  </si>
  <si>
    <t>KMC5022CCYEV29D</t>
  </si>
  <si>
    <t>KMC5022XXYEVA29D</t>
  </si>
  <si>
    <t>KMC5023XXYEVA29D</t>
  </si>
  <si>
    <t>KMC5035XXYEVA30D</t>
  </si>
  <si>
    <t>KMC5042XXYEV33D</t>
  </si>
  <si>
    <t>KMC5042XXYEVA33D</t>
  </si>
  <si>
    <t>山东蓝诺汽车有限公司</t>
  </si>
  <si>
    <t>KRD5022XXYBEV02</t>
  </si>
  <si>
    <t>山东沂星电动汽车有限公司</t>
  </si>
  <si>
    <t>SDL6104EVG</t>
  </si>
  <si>
    <t>烟台舒驰客车有限责任公司</t>
  </si>
  <si>
    <t>YTK5040XXYEV2</t>
  </si>
  <si>
    <t>核减1辆，原因为：现场核查不通过</t>
  </si>
  <si>
    <t>浙江飞碟汽车制造有限公司五征分公司</t>
  </si>
  <si>
    <t>FD5024XXYBEV</t>
  </si>
  <si>
    <t>中通客车控股股份有限公司</t>
  </si>
  <si>
    <t>LCK5026XXYBEV1</t>
  </si>
  <si>
    <t>LCK5047XXYEVH8</t>
  </si>
  <si>
    <t>LCK5049XXYEVH3</t>
  </si>
  <si>
    <t>LCK6108EVK</t>
  </si>
  <si>
    <t>核减12辆，原因为：车辆注册登记信息有误</t>
  </si>
  <si>
    <t>青岛市</t>
  </si>
  <si>
    <t>一汽解放青岛汽车有限公司</t>
  </si>
  <si>
    <t>CA5041XXYP40L1BEVA84</t>
  </si>
  <si>
    <t>核减5辆，原因为：现场核查不通过</t>
  </si>
  <si>
    <t>CA5046XXYP40L1BEVA84</t>
  </si>
  <si>
    <t>核减9辆，原因为：现场核查不通过</t>
  </si>
  <si>
    <t>CA5048XXYP40L1BEVA84</t>
  </si>
  <si>
    <t>核减63辆，原因为：现场核查不通过</t>
  </si>
  <si>
    <t>湖北省</t>
  </si>
  <si>
    <t>东风汽车公司</t>
  </si>
  <si>
    <t>DFM7000H2ABEV1</t>
  </si>
  <si>
    <t>DFM7000H2DBEV1</t>
  </si>
  <si>
    <t>东风汽车股份有限公司</t>
  </si>
  <si>
    <t>DFA5040XXYKBEV</t>
  </si>
  <si>
    <t>核减6辆，原因为：现场核查不通过</t>
  </si>
  <si>
    <t>东风汽车集团有限公司</t>
  </si>
  <si>
    <t>DFA7000F1A1BEV</t>
  </si>
  <si>
    <t>核减2辆，原因为：不符合行驶里程数要求,现场核查不通过</t>
  </si>
  <si>
    <t>DFA7000G1F3BEV</t>
  </si>
  <si>
    <t>核减3辆，原因为：不符合行驶里程数要求,现场核查不通过</t>
  </si>
  <si>
    <t>DFA7000L2ABEV1</t>
  </si>
  <si>
    <t>EQ5020XXYLBEV1</t>
  </si>
  <si>
    <t>核减67辆，原因为：现场核查不通过</t>
  </si>
  <si>
    <t>EQ5020XXYSZBEV</t>
  </si>
  <si>
    <t>核减8辆，原因为：现场核查不通过</t>
  </si>
  <si>
    <t>EQ5020XXYSZBEV1</t>
  </si>
  <si>
    <t>核减24辆，原因为：现场核查不通过</t>
  </si>
  <si>
    <t>EQ5023XXYACBEV1</t>
  </si>
  <si>
    <t>核减44辆，原因为：现场核查不通过</t>
  </si>
  <si>
    <t>EQ5023XXYACBEV6</t>
  </si>
  <si>
    <t>EQ5023XXYACBEV7</t>
  </si>
  <si>
    <t>EQ5025XXYACBEV</t>
  </si>
  <si>
    <t>EQ5025XXYACBEV1</t>
  </si>
  <si>
    <t>EQ5032XXYACBEV1</t>
  </si>
  <si>
    <t>核减18辆，原因为：现场核查不通过</t>
  </si>
  <si>
    <t>EQ5034XXYACBEV</t>
  </si>
  <si>
    <t>EQ5040XXYACBEV10</t>
  </si>
  <si>
    <t>EQ5040XXYACBEV11</t>
  </si>
  <si>
    <t>核减11辆，原因为：现场核查不通过</t>
  </si>
  <si>
    <t>EQ5040XXYACBEV7</t>
  </si>
  <si>
    <t>EQ5040XXYACBEV8</t>
  </si>
  <si>
    <t>EQ5040XXYSZBEV</t>
  </si>
  <si>
    <t>EQ5041XLCACBEV</t>
  </si>
  <si>
    <t>EQ5041XXYACBEV9</t>
  </si>
  <si>
    <t>EQ5042XXYACBEV</t>
  </si>
  <si>
    <t>EQ5042XXYACBEV1</t>
  </si>
  <si>
    <t>EQ5042XXYACBEV2</t>
  </si>
  <si>
    <t>EQ5042XXYACBEV3</t>
  </si>
  <si>
    <t>东风小康汽车有限公司</t>
  </si>
  <si>
    <t>DXK5030XXYC9BEV</t>
  </si>
  <si>
    <t>DXK6450EC1BEV</t>
  </si>
  <si>
    <t>核减9辆，原因为：相关凭证不符合清算通知申报要求,车辆注册登记信息有误</t>
  </si>
  <si>
    <t>DXK6450EC3BEV</t>
  </si>
  <si>
    <t>湖北世纪中远车辆有限公司</t>
  </si>
  <si>
    <t>ZYP5043XXYBEV</t>
  </si>
  <si>
    <t>ZYP5043XXYBEV1</t>
  </si>
  <si>
    <t>湖北新楚风汽车股份有限公司</t>
  </si>
  <si>
    <t>HQG5022XXYEV4</t>
  </si>
  <si>
    <t>HQG5022XXYEV6</t>
  </si>
  <si>
    <t>HQG5041XXYEV1</t>
  </si>
  <si>
    <t>HQG5042XXYEV10</t>
  </si>
  <si>
    <t>HQG5042XXYEV2</t>
  </si>
  <si>
    <t>HQG5042XXYEV5</t>
  </si>
  <si>
    <t>HQG5042XXYEV9</t>
  </si>
  <si>
    <t>HQG5051XXYEV</t>
  </si>
  <si>
    <t>核减21辆，原因为：电池单体型号与推荐目录不一致</t>
  </si>
  <si>
    <t>扬子江汽车集团有限公司</t>
  </si>
  <si>
    <t>WG6120BEVHR1</t>
  </si>
  <si>
    <t>湖南省</t>
  </si>
  <si>
    <t>长沙梅花汽车制造有限公司</t>
  </si>
  <si>
    <t>TX5040XXYBEV2</t>
  </si>
  <si>
    <t>核减65辆，原因为：现场核查不通过</t>
  </si>
  <si>
    <t>大汉汽车集团有限公司</t>
  </si>
  <si>
    <t>CKY6810BEVG</t>
  </si>
  <si>
    <t>湖南中车时代电动汽车股份有限公司</t>
  </si>
  <si>
    <t>TEG6110EV05</t>
  </si>
  <si>
    <t>广东省</t>
  </si>
  <si>
    <t>北汽(广州)汽车有限公司</t>
  </si>
  <si>
    <t>BJ7000C5E2G-BEV</t>
  </si>
  <si>
    <t>核减5辆，原因为：相关凭证不符合清算通知申报要求,车辆注册登记信息有误</t>
  </si>
  <si>
    <t>广州汽车集团乘用车有限公司</t>
  </si>
  <si>
    <t>GAC7000BEVH0A</t>
  </si>
  <si>
    <t>珠海广通汽车有限公司</t>
  </si>
  <si>
    <t>GTQ6105BEVBT9</t>
  </si>
  <si>
    <t>深圳市</t>
  </si>
  <si>
    <t>比亚迪汽车工业有限公司</t>
  </si>
  <si>
    <t>BYD5030XXYBEV1</t>
  </si>
  <si>
    <t>核减15辆，原因为：不符合行驶里程数要求,相关凭证不符合清算通知申报要求</t>
  </si>
  <si>
    <t>BYD5030XYZBEV</t>
  </si>
  <si>
    <t>核减23辆，原因为：不符合行驶里程数要求</t>
  </si>
  <si>
    <t>BYD5070CTYBEV</t>
  </si>
  <si>
    <t>BYD6100LGEV3</t>
  </si>
  <si>
    <t>BYD6480STHEV</t>
  </si>
  <si>
    <t>核减6辆，原因为：不符合行驶里程数要求,相关凭证不符合清算通知申报要求</t>
  </si>
  <si>
    <t>BYD6480STHEV3</t>
  </si>
  <si>
    <t>核减5辆，原因为：不符合行驶里程数要求,相关凭证不符合清算通知申报要求</t>
  </si>
  <si>
    <t>BYD7006BEVH</t>
  </si>
  <si>
    <t>核减283辆，原因为：不符合行驶里程数要求</t>
  </si>
  <si>
    <t>CK6100LGEV2</t>
  </si>
  <si>
    <t>QCJ7007BEV1</t>
  </si>
  <si>
    <t>核减55辆，原因为：未按有关要求上传车辆运行数据,相关凭证不符合清算通知申报要求</t>
  </si>
  <si>
    <t>QCJ7007BEV2</t>
  </si>
  <si>
    <t>核减4辆，原因为：未按有关要求上传车辆运行数据,相关凭证不符合清算通知申报要求</t>
  </si>
  <si>
    <t>广西壮族
自治区</t>
  </si>
  <si>
    <t>东风柳州汽车有限公司</t>
  </si>
  <si>
    <t>LZ6510MLAEV</t>
  </si>
  <si>
    <t>核减7辆，原因为：相关凭证不符合清算通知申报要求</t>
  </si>
  <si>
    <t>EQ6510LM5F1BEV</t>
  </si>
  <si>
    <t>核减6辆，原因为：相关凭证不符合清算通知申报要求</t>
  </si>
  <si>
    <t>广西玉柴专用汽车有限公司</t>
  </si>
  <si>
    <t>NZ5040XLCEV</t>
  </si>
  <si>
    <t>NZ5041XXYEV</t>
  </si>
  <si>
    <t>上汽通用五菱汽车股份有限公司</t>
  </si>
  <si>
    <t>LZW7000EVA</t>
  </si>
  <si>
    <t>核减29辆，原因为：相关凭证不符合清算通知申报要求</t>
  </si>
  <si>
    <t>LZW7001EVA</t>
  </si>
  <si>
    <t>核减43辆，原因为：相关凭证不符合清算通知申报要求</t>
  </si>
  <si>
    <t>重庆市</t>
  </si>
  <si>
    <t>重庆长安汽车股份有限公司</t>
  </si>
  <si>
    <t>SC5031XXYKQ54BEV</t>
  </si>
  <si>
    <t>重庆恒通客车有限公司</t>
  </si>
  <si>
    <t>CKZ6851HBEVG</t>
  </si>
  <si>
    <t>重庆力帆汽车有限公司</t>
  </si>
  <si>
    <t>LF5028XXYJEV</t>
  </si>
  <si>
    <t>核减54辆，原因为：相关凭证不符合清算通知申报要求</t>
  </si>
  <si>
    <t>LF6401EEV</t>
  </si>
  <si>
    <t>核减2辆，原因为：车辆注册登记信息有误，现场核查不通过</t>
  </si>
  <si>
    <t>重庆瑞驰汽车实业有限公司</t>
  </si>
  <si>
    <t>CRC5021XXYA-LBEV</t>
  </si>
  <si>
    <t>核减13辆，原因为：相关凭证不符合清算通知申报要求,现场核查不通过</t>
  </si>
  <si>
    <t>CRC5022XXYB-LBEV</t>
  </si>
  <si>
    <t>CRC5030XXYB-LBEV</t>
  </si>
  <si>
    <t>核减6辆，原因为：相关凭证不符合清算通知申报要求,现场核查不通过</t>
  </si>
  <si>
    <t>四川省</t>
  </si>
  <si>
    <t>中植一客成都汽车有限公司</t>
  </si>
  <si>
    <t>CDL5020XXYBEV2</t>
  </si>
  <si>
    <t>CDL5021XXYBEV</t>
  </si>
  <si>
    <t>CDL5030XXYBEV</t>
  </si>
  <si>
    <t>CDL5030XXYBEV1</t>
  </si>
  <si>
    <t>核减53辆，原因为：相关凭证不符合清算通知申报要求</t>
  </si>
  <si>
    <t>CDL6110LRBEV1</t>
  </si>
  <si>
    <t>CDL6110LRBEV2</t>
  </si>
  <si>
    <t>核减13辆，原因为：相关凭证不符合清算通知申报要求</t>
  </si>
  <si>
    <t>CDL6810LRBEV2</t>
  </si>
  <si>
    <t>CDL6810LRBEV3</t>
  </si>
  <si>
    <t>云南省</t>
  </si>
  <si>
    <t>东风云南汽车有限公司</t>
  </si>
  <si>
    <t>EQ5023XXYPBEV</t>
  </si>
  <si>
    <t>核减33辆，原因为：车辆注册登记时间早于推荐目录生效时间,重复申报,车辆注册登记信息有误</t>
  </si>
  <si>
    <t>昆明客车制造有限公司</t>
  </si>
  <si>
    <t>KK5030XXYEV04</t>
  </si>
  <si>
    <t>核减12辆，原因为：不符合行驶里程数要求</t>
  </si>
  <si>
    <t>KK5041XXYEV01</t>
  </si>
  <si>
    <t>核减7辆，原因为：不符合行驶里程数要求</t>
  </si>
  <si>
    <t>云南五龙汽车有限公司</t>
  </si>
  <si>
    <t>FDE6100PBABEV06</t>
  </si>
  <si>
    <t>陕西省</t>
  </si>
  <si>
    <t>比亚迪汽车有限公司</t>
  </si>
  <si>
    <t>BYD6460SBEV</t>
  </si>
  <si>
    <t>核减8辆，原因为：不符合行驶里程数要求,相关凭证不符合清算通知申报要求</t>
  </si>
  <si>
    <t>BYD6460STHEV5</t>
  </si>
  <si>
    <t>核减7辆，原因为：不符合行驶里程数要求,相关凭证不符合清算通知申报要求</t>
  </si>
  <si>
    <t>BYD7005BEV</t>
  </si>
  <si>
    <t>核减158辆，原因为：不符合行驶里程数要求,相关凭证不符合清算通知申报要求</t>
  </si>
  <si>
    <t>BYD7008BEV1</t>
  </si>
  <si>
    <t>BYD7150WT5HEV4</t>
  </si>
  <si>
    <t>核减17辆，原因为：不符合行驶里程数要求,相关凭证不符合清算通知申报要求</t>
  </si>
  <si>
    <t>BYD7150WT5HEV5</t>
  </si>
  <si>
    <t>核减14辆，原因为：不符合行驶里程数要求,相关凭证不符合清算通知申报要求</t>
  </si>
  <si>
    <t>BYD7150WTHEV3</t>
  </si>
  <si>
    <t>核减10辆，原因为：不符合行驶里程数要求</t>
  </si>
  <si>
    <t>陕西汽车集团股份有限公司</t>
  </si>
  <si>
    <t>SX5040XXYBEV331H</t>
  </si>
  <si>
    <t>SX5040XXYBEV331K</t>
  </si>
  <si>
    <t>SX5040XXYBEV331L</t>
  </si>
  <si>
    <t>SX5040XXYBEV331S</t>
  </si>
  <si>
    <t>核减6辆，原因为：不符合行驶里程数要求</t>
  </si>
  <si>
    <t>SX5042XXYBEV331L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</si>
</sst>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(&quot;$&quot;* #,##0.00_);_(&quot;$&quot;* \(#,##0.00\);_(&quot;$&quot;* &quot;-&quot;??_);_(@_)"/>
    <numFmt numFmtId="177" formatCode="_(* #,##0.00_);_(* \(#,##0.00\);_(* &quot;-&quot;??_);_(@_)"/>
    <numFmt numFmtId="178" formatCode="_(&quot;$&quot;* #,##0_);_(&quot;$&quot;* \(#,##0\);_(&quot;$&quot;* &quot;-&quot;_);_(@_)"/>
    <numFmt numFmtId="179" formatCode="_(* #,##0_);_(* \(#,##0\);_(* &quot;-&quot;_);_(@_)"/>
  </numFmts>
  <fonts count="27">
    <font>
      <sz val="10"/>
      <name val="Arial"/>
      <charset val="0"/>
    </font>
    <font>
      <sz val="16"/>
      <color theme="1"/>
      <name val="黑体"/>
      <charset val="134"/>
    </font>
    <font>
      <sz val="11"/>
      <name val="黑体"/>
      <charset val="134"/>
    </font>
    <font>
      <sz val="11"/>
      <name val="仿宋"/>
      <charset val="134"/>
    </font>
    <font>
      <sz val="11"/>
      <color theme="1"/>
      <name val="黑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name val="仿宋"/>
      <charset val="0"/>
    </font>
    <font>
      <sz val="10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6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/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left" vertical="center" wrapText="1"/>
    </xf>
    <xf numFmtId="0" fontId="0" fillId="0" borderId="1" xfId="0" applyBorder="1" applyAlignment="1">
      <alignment vertical="center"/>
    </xf>
    <xf numFmtId="0" fontId="3" fillId="0" borderId="1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04"/>
  <sheetViews>
    <sheetView tabSelected="1" workbookViewId="0">
      <selection activeCell="P4" sqref="P4"/>
    </sheetView>
  </sheetViews>
  <sheetFormatPr defaultColWidth="8.72727272727273" defaultRowHeight="12.5"/>
  <cols>
    <col min="1" max="1" width="10.8181818181818" style="2" customWidth="1"/>
    <col min="2" max="2" width="8" style="2" customWidth="1"/>
    <col min="3" max="3" width="23.9090909090909" style="3" customWidth="1"/>
    <col min="4" max="4" width="16.7272727272727" style="2" customWidth="1"/>
    <col min="5" max="10" width="16.0909090909091" style="2" customWidth="1"/>
    <col min="11" max="11" width="18" style="2" customWidth="1"/>
    <col min="12" max="12" width="27.3727272727273" style="4" customWidth="1"/>
    <col min="13" max="13" width="16.5454545454545" style="2" customWidth="1"/>
    <col min="14" max="14" width="19.7272727272727" style="2" customWidth="1"/>
  </cols>
  <sheetData>
    <row r="1" ht="41" customHeight="1" spans="1:14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ht="47" customHeight="1" spans="1:14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10" t="s">
        <v>13</v>
      </c>
      <c r="N2" s="10" t="s">
        <v>14</v>
      </c>
    </row>
    <row r="3" s="1" customFormat="1" ht="23" customHeight="1" spans="1:14">
      <c r="A3" s="7" t="s">
        <v>15</v>
      </c>
      <c r="B3" s="7"/>
      <c r="C3" s="7"/>
      <c r="D3" s="7"/>
      <c r="E3" s="8">
        <f>SUM(E4:E304)/3</f>
        <v>23424</v>
      </c>
      <c r="F3" s="8"/>
      <c r="G3" s="8">
        <f t="shared" ref="F3:K3" si="0">SUM(G4:G304)/3</f>
        <v>113239.5252</v>
      </c>
      <c r="H3" s="8">
        <f t="shared" si="0"/>
        <v>21042</v>
      </c>
      <c r="I3" s="8"/>
      <c r="J3" s="8">
        <f t="shared" si="0"/>
        <v>99579.7522</v>
      </c>
      <c r="K3" s="8">
        <f>SUM(K4:K304)/2</f>
        <v>99580</v>
      </c>
      <c r="L3" s="8"/>
      <c r="M3" s="8">
        <v>7920</v>
      </c>
      <c r="N3" s="8">
        <v>91660</v>
      </c>
    </row>
    <row r="4" s="1" customFormat="1" ht="23" customHeight="1" spans="1:14">
      <c r="A4" s="7" t="s">
        <v>16</v>
      </c>
      <c r="B4" s="7" t="s">
        <v>17</v>
      </c>
      <c r="C4" s="7"/>
      <c r="D4" s="7"/>
      <c r="E4" s="8">
        <f>E5+E15+E21</f>
        <v>9748</v>
      </c>
      <c r="F4" s="8"/>
      <c r="G4" s="8">
        <f t="shared" ref="F4:K4" si="1">G5+G15+G21</f>
        <v>38108.8168</v>
      </c>
      <c r="H4" s="8">
        <f t="shared" si="1"/>
        <v>9133</v>
      </c>
      <c r="I4" s="8"/>
      <c r="J4" s="8">
        <f t="shared" si="1"/>
        <v>35826.9008</v>
      </c>
      <c r="K4" s="8">
        <f t="shared" si="1"/>
        <v>35827</v>
      </c>
      <c r="L4" s="8"/>
      <c r="M4" s="8">
        <v>246</v>
      </c>
      <c r="N4" s="8">
        <v>35581</v>
      </c>
    </row>
    <row r="5" s="1" customFormat="1" ht="23" customHeight="1" spans="1:14">
      <c r="A5" s="7"/>
      <c r="B5" s="7">
        <v>1</v>
      </c>
      <c r="C5" s="7" t="s">
        <v>18</v>
      </c>
      <c r="D5" s="7" t="s">
        <v>19</v>
      </c>
      <c r="E5" s="8">
        <f t="shared" ref="E5:J5" si="2">SUM(E6:E14)</f>
        <v>1290</v>
      </c>
      <c r="F5" s="8"/>
      <c r="G5" s="8">
        <f t="shared" si="2"/>
        <v>5645.104</v>
      </c>
      <c r="H5" s="8">
        <f t="shared" si="2"/>
        <v>1267</v>
      </c>
      <c r="I5" s="8"/>
      <c r="J5" s="8">
        <f t="shared" si="2"/>
        <v>5544.428</v>
      </c>
      <c r="K5" s="7">
        <f>ROUND(J5,0)</f>
        <v>5544</v>
      </c>
      <c r="L5" s="11"/>
      <c r="M5" s="12">
        <v>0</v>
      </c>
      <c r="N5" s="12">
        <v>5544</v>
      </c>
    </row>
    <row r="6" s="1" customFormat="1" ht="23" customHeight="1" spans="1:14">
      <c r="A6" s="7"/>
      <c r="B6" s="7"/>
      <c r="C6" s="7"/>
      <c r="D6" s="7" t="s">
        <v>20</v>
      </c>
      <c r="E6" s="8">
        <v>54</v>
      </c>
      <c r="F6" s="8">
        <v>5.436</v>
      </c>
      <c r="G6" s="8">
        <f>E6*F6</f>
        <v>293.544</v>
      </c>
      <c r="H6" s="8">
        <v>53</v>
      </c>
      <c r="I6" s="8">
        <v>5.436</v>
      </c>
      <c r="J6" s="8">
        <f>H6*I6</f>
        <v>288.108</v>
      </c>
      <c r="K6" s="7"/>
      <c r="L6" s="13" t="s">
        <v>21</v>
      </c>
      <c r="M6" s="14"/>
      <c r="N6" s="14"/>
    </row>
    <row r="7" s="1" customFormat="1" ht="23" customHeight="1" spans="1:14">
      <c r="A7" s="7"/>
      <c r="B7" s="7"/>
      <c r="C7" s="7"/>
      <c r="D7" s="7" t="s">
        <v>22</v>
      </c>
      <c r="E7" s="8">
        <v>4</v>
      </c>
      <c r="F7" s="8">
        <v>6.12</v>
      </c>
      <c r="G7" s="8">
        <f t="shared" ref="G7:G14" si="3">E7*F7</f>
        <v>24.48</v>
      </c>
      <c r="H7" s="8">
        <v>4</v>
      </c>
      <c r="I7" s="8">
        <v>6.12</v>
      </c>
      <c r="J7" s="8">
        <f t="shared" ref="J7:J14" si="4">H7*I7</f>
        <v>24.48</v>
      </c>
      <c r="K7" s="7"/>
      <c r="L7" s="15" t="s">
        <v>23</v>
      </c>
      <c r="M7" s="14"/>
      <c r="N7" s="14"/>
    </row>
    <row r="8" s="1" customFormat="1" ht="23" customHeight="1" spans="1:14">
      <c r="A8" s="7"/>
      <c r="B8" s="7"/>
      <c r="C8" s="7"/>
      <c r="D8" s="7" t="s">
        <v>24</v>
      </c>
      <c r="E8" s="8">
        <v>143</v>
      </c>
      <c r="F8" s="8">
        <v>3.6</v>
      </c>
      <c r="G8" s="8">
        <f t="shared" si="3"/>
        <v>514.8</v>
      </c>
      <c r="H8" s="8">
        <v>135</v>
      </c>
      <c r="I8" s="8">
        <v>3.6</v>
      </c>
      <c r="J8" s="8">
        <f t="shared" si="4"/>
        <v>486</v>
      </c>
      <c r="K8" s="7"/>
      <c r="L8" s="13" t="s">
        <v>25</v>
      </c>
      <c r="M8" s="14"/>
      <c r="N8" s="14"/>
    </row>
    <row r="9" s="1" customFormat="1" ht="23" customHeight="1" spans="1:14">
      <c r="A9" s="7"/>
      <c r="B9" s="7"/>
      <c r="C9" s="7"/>
      <c r="D9" s="7" t="s">
        <v>26</v>
      </c>
      <c r="E9" s="8">
        <v>129</v>
      </c>
      <c r="F9" s="8">
        <v>4.4</v>
      </c>
      <c r="G9" s="8">
        <f t="shared" si="3"/>
        <v>567.6</v>
      </c>
      <c r="H9" s="8">
        <v>128</v>
      </c>
      <c r="I9" s="8">
        <v>4.4</v>
      </c>
      <c r="J9" s="8">
        <f t="shared" si="4"/>
        <v>563.2</v>
      </c>
      <c r="K9" s="7"/>
      <c r="L9" s="13" t="s">
        <v>21</v>
      </c>
      <c r="M9" s="14"/>
      <c r="N9" s="14"/>
    </row>
    <row r="10" s="1" customFormat="1" ht="23" customHeight="1" spans="1:14">
      <c r="A10" s="7"/>
      <c r="B10" s="7"/>
      <c r="C10" s="7"/>
      <c r="D10" s="7" t="s">
        <v>27</v>
      </c>
      <c r="E10" s="8">
        <v>714</v>
      </c>
      <c r="F10" s="8">
        <v>4.4</v>
      </c>
      <c r="G10" s="8">
        <f t="shared" si="3"/>
        <v>3141.6</v>
      </c>
      <c r="H10" s="8">
        <v>713</v>
      </c>
      <c r="I10" s="8">
        <v>4.4</v>
      </c>
      <c r="J10" s="8">
        <f t="shared" si="4"/>
        <v>3137.2</v>
      </c>
      <c r="K10" s="7"/>
      <c r="L10" s="13" t="s">
        <v>28</v>
      </c>
      <c r="M10" s="14"/>
      <c r="N10" s="14"/>
    </row>
    <row r="11" s="1" customFormat="1" ht="23" customHeight="1" spans="1:14">
      <c r="A11" s="7"/>
      <c r="B11" s="7"/>
      <c r="C11" s="7"/>
      <c r="D11" s="7" t="s">
        <v>29</v>
      </c>
      <c r="E11" s="8">
        <v>35</v>
      </c>
      <c r="F11" s="8">
        <v>4.84</v>
      </c>
      <c r="G11" s="8">
        <f t="shared" si="3"/>
        <v>169.4</v>
      </c>
      <c r="H11" s="8">
        <v>24</v>
      </c>
      <c r="I11" s="8">
        <v>4.84</v>
      </c>
      <c r="J11" s="8">
        <f t="shared" si="4"/>
        <v>116.16</v>
      </c>
      <c r="K11" s="7"/>
      <c r="L11" s="13" t="s">
        <v>30</v>
      </c>
      <c r="M11" s="14"/>
      <c r="N11" s="14"/>
    </row>
    <row r="12" s="1" customFormat="1" ht="23" customHeight="1" spans="1:14">
      <c r="A12" s="7"/>
      <c r="B12" s="7"/>
      <c r="C12" s="7"/>
      <c r="D12" s="7" t="s">
        <v>31</v>
      </c>
      <c r="E12" s="8">
        <v>9</v>
      </c>
      <c r="F12" s="8">
        <v>4.84</v>
      </c>
      <c r="G12" s="8">
        <f t="shared" si="3"/>
        <v>43.56</v>
      </c>
      <c r="H12" s="8">
        <v>9</v>
      </c>
      <c r="I12" s="8">
        <v>4.84</v>
      </c>
      <c r="J12" s="8">
        <f t="shared" si="4"/>
        <v>43.56</v>
      </c>
      <c r="K12" s="7"/>
      <c r="L12" s="15" t="s">
        <v>23</v>
      </c>
      <c r="M12" s="14"/>
      <c r="N12" s="14"/>
    </row>
    <row r="13" s="1" customFormat="1" ht="23" customHeight="1" spans="1:14">
      <c r="A13" s="7"/>
      <c r="B13" s="7"/>
      <c r="C13" s="7"/>
      <c r="D13" s="7" t="s">
        <v>32</v>
      </c>
      <c r="E13" s="8">
        <v>3</v>
      </c>
      <c r="F13" s="8">
        <v>4.84</v>
      </c>
      <c r="G13" s="8">
        <f t="shared" si="3"/>
        <v>14.52</v>
      </c>
      <c r="H13" s="8">
        <v>3</v>
      </c>
      <c r="I13" s="8">
        <v>4.84</v>
      </c>
      <c r="J13" s="8">
        <f t="shared" si="4"/>
        <v>14.52</v>
      </c>
      <c r="K13" s="7"/>
      <c r="L13" s="15" t="s">
        <v>23</v>
      </c>
      <c r="M13" s="14"/>
      <c r="N13" s="14"/>
    </row>
    <row r="14" s="1" customFormat="1" ht="23" customHeight="1" spans="1:14">
      <c r="A14" s="7"/>
      <c r="B14" s="7"/>
      <c r="C14" s="7"/>
      <c r="D14" s="7" t="s">
        <v>33</v>
      </c>
      <c r="E14" s="8">
        <v>199</v>
      </c>
      <c r="F14" s="8">
        <v>4.4</v>
      </c>
      <c r="G14" s="8">
        <f t="shared" si="3"/>
        <v>875.6</v>
      </c>
      <c r="H14" s="8">
        <v>198</v>
      </c>
      <c r="I14" s="8">
        <v>4.4</v>
      </c>
      <c r="J14" s="8">
        <f t="shared" si="4"/>
        <v>871.2</v>
      </c>
      <c r="K14" s="7"/>
      <c r="L14" s="13" t="s">
        <v>21</v>
      </c>
      <c r="M14" s="14"/>
      <c r="N14" s="14"/>
    </row>
    <row r="15" s="1" customFormat="1" ht="23" customHeight="1" spans="1:14">
      <c r="A15" s="7"/>
      <c r="B15" s="7">
        <v>2</v>
      </c>
      <c r="C15" s="7" t="s">
        <v>34</v>
      </c>
      <c r="D15" s="7" t="s">
        <v>19</v>
      </c>
      <c r="E15" s="8">
        <f t="shared" ref="E15:J15" si="5">SUM(E16:E20)</f>
        <v>8409</v>
      </c>
      <c r="F15" s="8"/>
      <c r="G15" s="8">
        <f t="shared" si="5"/>
        <v>32218.2</v>
      </c>
      <c r="H15" s="8">
        <f t="shared" si="5"/>
        <v>7817</v>
      </c>
      <c r="I15" s="8"/>
      <c r="J15" s="8">
        <f t="shared" si="5"/>
        <v>30036.96</v>
      </c>
      <c r="K15" s="7">
        <f>ROUND(J15,0)</f>
        <v>30037</v>
      </c>
      <c r="L15" s="11"/>
      <c r="M15" s="12">
        <v>0</v>
      </c>
      <c r="N15" s="12">
        <v>30037</v>
      </c>
    </row>
    <row r="16" s="1" customFormat="1" ht="23" customHeight="1" spans="1:14">
      <c r="A16" s="7"/>
      <c r="B16" s="7"/>
      <c r="C16" s="7"/>
      <c r="D16" s="7" t="s">
        <v>35</v>
      </c>
      <c r="E16" s="8">
        <v>948</v>
      </c>
      <c r="F16" s="8">
        <v>3.6</v>
      </c>
      <c r="G16" s="8">
        <f>E16*F16</f>
        <v>3412.8</v>
      </c>
      <c r="H16" s="8">
        <v>926</v>
      </c>
      <c r="I16" s="8">
        <v>3.6</v>
      </c>
      <c r="J16" s="8">
        <f>H16*I16</f>
        <v>3333.6</v>
      </c>
      <c r="K16" s="7"/>
      <c r="L16" s="13" t="s">
        <v>36</v>
      </c>
      <c r="M16" s="14"/>
      <c r="N16" s="14"/>
    </row>
    <row r="17" s="1" customFormat="1" ht="23" customHeight="1" spans="1:14">
      <c r="A17" s="7"/>
      <c r="B17" s="7"/>
      <c r="C17" s="7"/>
      <c r="D17" s="7" t="s">
        <v>37</v>
      </c>
      <c r="E17" s="8">
        <v>889</v>
      </c>
      <c r="F17" s="8">
        <v>3.6</v>
      </c>
      <c r="G17" s="8">
        <f>E17*F17</f>
        <v>3200.4</v>
      </c>
      <c r="H17" s="8">
        <v>871</v>
      </c>
      <c r="I17" s="8">
        <v>3.6</v>
      </c>
      <c r="J17" s="8">
        <f>H17*I17</f>
        <v>3135.6</v>
      </c>
      <c r="K17" s="7"/>
      <c r="L17" s="13" t="s">
        <v>38</v>
      </c>
      <c r="M17" s="14"/>
      <c r="N17" s="14"/>
    </row>
    <row r="18" s="1" customFormat="1" ht="23" customHeight="1" spans="1:14">
      <c r="A18" s="7"/>
      <c r="B18" s="7"/>
      <c r="C18" s="7"/>
      <c r="D18" s="7" t="s">
        <v>39</v>
      </c>
      <c r="E18" s="8">
        <v>1150</v>
      </c>
      <c r="F18" s="8">
        <v>3.96</v>
      </c>
      <c r="G18" s="8">
        <f>E18*F18</f>
        <v>4554</v>
      </c>
      <c r="H18" s="8">
        <v>1133</v>
      </c>
      <c r="I18" s="8">
        <v>3.96</v>
      </c>
      <c r="J18" s="8">
        <f>H18*I18</f>
        <v>4486.68</v>
      </c>
      <c r="K18" s="7"/>
      <c r="L18" s="13" t="s">
        <v>40</v>
      </c>
      <c r="M18" s="14"/>
      <c r="N18" s="14"/>
    </row>
    <row r="19" s="1" customFormat="1" ht="23" customHeight="1" spans="1:14">
      <c r="A19" s="7"/>
      <c r="B19" s="7"/>
      <c r="C19" s="7"/>
      <c r="D19" s="7" t="s">
        <v>41</v>
      </c>
      <c r="E19" s="8">
        <v>4255</v>
      </c>
      <c r="F19" s="8">
        <v>3.96</v>
      </c>
      <c r="G19" s="8">
        <f>E19*F19</f>
        <v>16849.8</v>
      </c>
      <c r="H19" s="8">
        <v>4133</v>
      </c>
      <c r="I19" s="8">
        <v>3.96</v>
      </c>
      <c r="J19" s="8">
        <f>H19*I19</f>
        <v>16366.68</v>
      </c>
      <c r="K19" s="7"/>
      <c r="L19" s="13" t="s">
        <v>42</v>
      </c>
      <c r="M19" s="14"/>
      <c r="N19" s="14"/>
    </row>
    <row r="20" s="1" customFormat="1" ht="23" customHeight="1" spans="1:14">
      <c r="A20" s="7"/>
      <c r="B20" s="7"/>
      <c r="C20" s="7"/>
      <c r="D20" s="7" t="s">
        <v>43</v>
      </c>
      <c r="E20" s="8">
        <v>1167</v>
      </c>
      <c r="F20" s="8">
        <v>3.6</v>
      </c>
      <c r="G20" s="8">
        <f>E20*F20</f>
        <v>4201.2</v>
      </c>
      <c r="H20" s="8">
        <v>754</v>
      </c>
      <c r="I20" s="8">
        <v>3.6</v>
      </c>
      <c r="J20" s="8">
        <f>H20*I20</f>
        <v>2714.4</v>
      </c>
      <c r="K20" s="7"/>
      <c r="L20" s="13" t="s">
        <v>44</v>
      </c>
      <c r="M20" s="14"/>
      <c r="N20" s="14"/>
    </row>
    <row r="21" s="1" customFormat="1" ht="23" customHeight="1" spans="1:14">
      <c r="A21" s="7"/>
      <c r="B21" s="7">
        <v>3</v>
      </c>
      <c r="C21" s="7" t="s">
        <v>45</v>
      </c>
      <c r="D21" s="7" t="s">
        <v>19</v>
      </c>
      <c r="E21" s="8">
        <f t="shared" ref="E21:J21" si="6">SUM(E22:E24)</f>
        <v>49</v>
      </c>
      <c r="F21" s="8"/>
      <c r="G21" s="8">
        <f t="shared" si="6"/>
        <v>245.5128</v>
      </c>
      <c r="H21" s="8">
        <f t="shared" si="6"/>
        <v>49</v>
      </c>
      <c r="I21" s="8"/>
      <c r="J21" s="8">
        <f t="shared" si="6"/>
        <v>245.5128</v>
      </c>
      <c r="K21" s="7">
        <f>ROUND(J21,0)</f>
        <v>246</v>
      </c>
      <c r="L21" s="11"/>
      <c r="M21" s="12">
        <v>246</v>
      </c>
      <c r="N21" s="12">
        <v>0</v>
      </c>
    </row>
    <row r="22" s="1" customFormat="1" ht="23" customHeight="1" spans="1:14">
      <c r="A22" s="7"/>
      <c r="B22" s="7"/>
      <c r="C22" s="7"/>
      <c r="D22" s="7" t="s">
        <v>46</v>
      </c>
      <c r="E22" s="8">
        <v>2</v>
      </c>
      <c r="F22" s="8">
        <v>5.232</v>
      </c>
      <c r="G22" s="8">
        <f>E22*F22</f>
        <v>10.464</v>
      </c>
      <c r="H22" s="8">
        <v>2</v>
      </c>
      <c r="I22" s="8">
        <v>5.232</v>
      </c>
      <c r="J22" s="8">
        <f>H22*I22</f>
        <v>10.464</v>
      </c>
      <c r="K22" s="7"/>
      <c r="L22" s="15" t="s">
        <v>23</v>
      </c>
      <c r="M22" s="14"/>
      <c r="N22" s="14"/>
    </row>
    <row r="23" s="1" customFormat="1" ht="23" customHeight="1" spans="1:14">
      <c r="A23" s="7"/>
      <c r="B23" s="7"/>
      <c r="C23" s="7"/>
      <c r="D23" s="7" t="s">
        <v>47</v>
      </c>
      <c r="E23" s="8">
        <v>44</v>
      </c>
      <c r="F23" s="8">
        <v>4.6452</v>
      </c>
      <c r="G23" s="8">
        <f>E23*F23</f>
        <v>204.3888</v>
      </c>
      <c r="H23" s="8">
        <v>44</v>
      </c>
      <c r="I23" s="8">
        <v>4.6452</v>
      </c>
      <c r="J23" s="8">
        <f>H23*I23</f>
        <v>204.3888</v>
      </c>
      <c r="K23" s="7"/>
      <c r="L23" s="15" t="s">
        <v>23</v>
      </c>
      <c r="M23" s="14"/>
      <c r="N23" s="14"/>
    </row>
    <row r="24" s="1" customFormat="1" ht="23" customHeight="1" spans="1:14">
      <c r="A24" s="7"/>
      <c r="B24" s="7"/>
      <c r="C24" s="7"/>
      <c r="D24" s="7" t="s">
        <v>48</v>
      </c>
      <c r="E24" s="8">
        <v>3</v>
      </c>
      <c r="F24" s="8">
        <v>10.22</v>
      </c>
      <c r="G24" s="8">
        <f>E24*F24</f>
        <v>30.66</v>
      </c>
      <c r="H24" s="8">
        <v>3</v>
      </c>
      <c r="I24" s="8">
        <v>10.22</v>
      </c>
      <c r="J24" s="8">
        <f>H24*I24</f>
        <v>30.66</v>
      </c>
      <c r="K24" s="7"/>
      <c r="L24" s="15" t="s">
        <v>23</v>
      </c>
      <c r="M24" s="14"/>
      <c r="N24" s="14"/>
    </row>
    <row r="25" s="1" customFormat="1" ht="23" customHeight="1" spans="1:14">
      <c r="A25" s="7" t="s">
        <v>49</v>
      </c>
      <c r="B25" s="7" t="s">
        <v>17</v>
      </c>
      <c r="C25" s="7"/>
      <c r="D25" s="7"/>
      <c r="E25" s="8">
        <f>E26+E32</f>
        <v>162</v>
      </c>
      <c r="F25" s="8"/>
      <c r="G25" s="8">
        <f t="shared" ref="F25:K25" si="7">G26+G32</f>
        <v>653.1</v>
      </c>
      <c r="H25" s="8">
        <f t="shared" si="7"/>
        <v>162</v>
      </c>
      <c r="I25" s="8"/>
      <c r="J25" s="8">
        <f t="shared" si="7"/>
        <v>653.1</v>
      </c>
      <c r="K25" s="8">
        <f t="shared" si="7"/>
        <v>653</v>
      </c>
      <c r="L25" s="8"/>
      <c r="M25" s="8">
        <v>0</v>
      </c>
      <c r="N25" s="8">
        <v>653</v>
      </c>
    </row>
    <row r="26" s="1" customFormat="1" ht="23" customHeight="1" spans="1:14">
      <c r="A26" s="7"/>
      <c r="B26" s="7">
        <v>1</v>
      </c>
      <c r="C26" s="7" t="s">
        <v>50</v>
      </c>
      <c r="D26" s="7" t="s">
        <v>19</v>
      </c>
      <c r="E26" s="8">
        <f t="shared" ref="E26:J26" si="8">SUM(E27:E31)</f>
        <v>160</v>
      </c>
      <c r="F26" s="8"/>
      <c r="G26" s="8">
        <f t="shared" si="8"/>
        <v>629.1</v>
      </c>
      <c r="H26" s="8">
        <f t="shared" si="8"/>
        <v>160</v>
      </c>
      <c r="I26" s="8"/>
      <c r="J26" s="8">
        <f t="shared" si="8"/>
        <v>629.1</v>
      </c>
      <c r="K26" s="7">
        <f>ROUND(J26,0)</f>
        <v>629</v>
      </c>
      <c r="L26" s="11"/>
      <c r="M26" s="12">
        <v>0</v>
      </c>
      <c r="N26" s="12">
        <v>629</v>
      </c>
    </row>
    <row r="27" s="1" customFormat="1" ht="23" customHeight="1" spans="1:14">
      <c r="A27" s="7"/>
      <c r="B27" s="7"/>
      <c r="C27" s="7"/>
      <c r="D27" s="7" t="s">
        <v>51</v>
      </c>
      <c r="E27" s="8">
        <v>26</v>
      </c>
      <c r="F27" s="8">
        <v>4.05</v>
      </c>
      <c r="G27" s="8">
        <f>E27*F27</f>
        <v>105.3</v>
      </c>
      <c r="H27" s="8">
        <v>26</v>
      </c>
      <c r="I27" s="8">
        <v>4.05</v>
      </c>
      <c r="J27" s="8">
        <f>H27*I27</f>
        <v>105.3</v>
      </c>
      <c r="K27" s="7"/>
      <c r="L27" s="15" t="s">
        <v>23</v>
      </c>
      <c r="M27" s="14"/>
      <c r="N27" s="14"/>
    </row>
    <row r="28" s="1" customFormat="1" ht="23" customHeight="1" spans="1:14">
      <c r="A28" s="7"/>
      <c r="B28" s="7"/>
      <c r="C28" s="7"/>
      <c r="D28" s="7" t="s">
        <v>52</v>
      </c>
      <c r="E28" s="8">
        <v>19</v>
      </c>
      <c r="F28" s="8">
        <v>3.6</v>
      </c>
      <c r="G28" s="8">
        <f>E28*F28</f>
        <v>68.4</v>
      </c>
      <c r="H28" s="8">
        <v>19</v>
      </c>
      <c r="I28" s="8">
        <v>3.6</v>
      </c>
      <c r="J28" s="8">
        <f>H28*I28</f>
        <v>68.4</v>
      </c>
      <c r="K28" s="7"/>
      <c r="L28" s="15" t="s">
        <v>23</v>
      </c>
      <c r="M28" s="14"/>
      <c r="N28" s="14"/>
    </row>
    <row r="29" s="1" customFormat="1" ht="23" customHeight="1" spans="1:14">
      <c r="A29" s="7"/>
      <c r="B29" s="7"/>
      <c r="C29" s="7"/>
      <c r="D29" s="7" t="s">
        <v>53</v>
      </c>
      <c r="E29" s="8">
        <v>58</v>
      </c>
      <c r="F29" s="8">
        <v>3.96</v>
      </c>
      <c r="G29" s="8">
        <f>E29*F29</f>
        <v>229.68</v>
      </c>
      <c r="H29" s="8">
        <v>58</v>
      </c>
      <c r="I29" s="8">
        <v>3.96</v>
      </c>
      <c r="J29" s="8">
        <f>H29*I29</f>
        <v>229.68</v>
      </c>
      <c r="K29" s="7"/>
      <c r="L29" s="15" t="s">
        <v>23</v>
      </c>
      <c r="M29" s="14"/>
      <c r="N29" s="14"/>
    </row>
    <row r="30" s="1" customFormat="1" ht="23" customHeight="1" spans="1:14">
      <c r="A30" s="7"/>
      <c r="B30" s="7"/>
      <c r="C30" s="7"/>
      <c r="D30" s="7" t="s">
        <v>54</v>
      </c>
      <c r="E30" s="8">
        <v>56</v>
      </c>
      <c r="F30" s="8">
        <v>3.96</v>
      </c>
      <c r="G30" s="8">
        <f>E30*F30</f>
        <v>221.76</v>
      </c>
      <c r="H30" s="8">
        <v>56</v>
      </c>
      <c r="I30" s="8">
        <v>3.96</v>
      </c>
      <c r="J30" s="8">
        <f>H30*I30</f>
        <v>221.76</v>
      </c>
      <c r="K30" s="7"/>
      <c r="L30" s="15" t="s">
        <v>23</v>
      </c>
      <c r="M30" s="14"/>
      <c r="N30" s="14"/>
    </row>
    <row r="31" s="1" customFormat="1" ht="23" customHeight="1" spans="1:14">
      <c r="A31" s="7"/>
      <c r="B31" s="7"/>
      <c r="C31" s="7"/>
      <c r="D31" s="7" t="s">
        <v>55</v>
      </c>
      <c r="E31" s="8">
        <v>1</v>
      </c>
      <c r="F31" s="8">
        <v>3.96</v>
      </c>
      <c r="G31" s="8">
        <f>E31*F31</f>
        <v>3.96</v>
      </c>
      <c r="H31" s="8">
        <v>1</v>
      </c>
      <c r="I31" s="8">
        <v>3.96</v>
      </c>
      <c r="J31" s="8">
        <f>H31*I31</f>
        <v>3.96</v>
      </c>
      <c r="K31" s="7"/>
      <c r="L31" s="15" t="s">
        <v>23</v>
      </c>
      <c r="M31" s="14"/>
      <c r="N31" s="14"/>
    </row>
    <row r="32" s="1" customFormat="1" ht="23" customHeight="1" spans="1:14">
      <c r="A32" s="7"/>
      <c r="B32" s="7">
        <v>2</v>
      </c>
      <c r="C32" s="7" t="s">
        <v>56</v>
      </c>
      <c r="D32" s="7" t="s">
        <v>19</v>
      </c>
      <c r="E32" s="8">
        <f t="shared" ref="E32:J32" si="9">E33</f>
        <v>2</v>
      </c>
      <c r="F32" s="8"/>
      <c r="G32" s="8">
        <f t="shared" si="9"/>
        <v>24</v>
      </c>
      <c r="H32" s="8">
        <f t="shared" si="9"/>
        <v>2</v>
      </c>
      <c r="I32" s="8"/>
      <c r="J32" s="8">
        <f t="shared" si="9"/>
        <v>24</v>
      </c>
      <c r="K32" s="7">
        <f>ROUND(J32,0)</f>
        <v>24</v>
      </c>
      <c r="L32" s="11"/>
      <c r="M32" s="12">
        <v>0</v>
      </c>
      <c r="N32" s="12">
        <v>24</v>
      </c>
    </row>
    <row r="33" s="1" customFormat="1" ht="23" customHeight="1" spans="1:14">
      <c r="A33" s="7"/>
      <c r="B33" s="7"/>
      <c r="C33" s="7"/>
      <c r="D33" s="7" t="s">
        <v>57</v>
      </c>
      <c r="E33" s="8">
        <v>2</v>
      </c>
      <c r="F33" s="8">
        <v>12</v>
      </c>
      <c r="G33" s="8">
        <f>E33*F33</f>
        <v>24</v>
      </c>
      <c r="H33" s="8">
        <v>2</v>
      </c>
      <c r="I33" s="8">
        <v>12</v>
      </c>
      <c r="J33" s="8">
        <f>H33*I33</f>
        <v>24</v>
      </c>
      <c r="K33" s="7"/>
      <c r="L33" s="15" t="s">
        <v>23</v>
      </c>
      <c r="M33" s="14"/>
      <c r="N33" s="14"/>
    </row>
    <row r="34" s="1" customFormat="1" ht="23" customHeight="1" spans="1:14">
      <c r="A34" s="7" t="s">
        <v>58</v>
      </c>
      <c r="B34" s="7" t="s">
        <v>17</v>
      </c>
      <c r="C34" s="7"/>
      <c r="D34" s="7"/>
      <c r="E34" s="8">
        <f>E35+E38</f>
        <v>16</v>
      </c>
      <c r="F34" s="8"/>
      <c r="G34" s="8">
        <f t="shared" ref="F34:K34" si="10">G35+G38</f>
        <v>105.5472</v>
      </c>
      <c r="H34" s="8">
        <f t="shared" si="10"/>
        <v>12</v>
      </c>
      <c r="I34" s="8"/>
      <c r="J34" s="8">
        <f t="shared" si="10"/>
        <v>66.9072</v>
      </c>
      <c r="K34" s="8">
        <f t="shared" si="10"/>
        <v>67</v>
      </c>
      <c r="L34" s="8"/>
      <c r="M34" s="8">
        <v>0</v>
      </c>
      <c r="N34" s="8">
        <v>67</v>
      </c>
    </row>
    <row r="35" s="1" customFormat="1" ht="23" customHeight="1" spans="1:14">
      <c r="A35" s="7"/>
      <c r="B35" s="7">
        <v>1</v>
      </c>
      <c r="C35" s="7" t="s">
        <v>59</v>
      </c>
      <c r="D35" s="7" t="s">
        <v>19</v>
      </c>
      <c r="E35" s="8">
        <f t="shared" ref="E35:J35" si="11">SUM(E36:E37)</f>
        <v>4</v>
      </c>
      <c r="F35" s="8"/>
      <c r="G35" s="8">
        <f t="shared" si="11"/>
        <v>38.64</v>
      </c>
      <c r="H35" s="8">
        <f t="shared" si="11"/>
        <v>0</v>
      </c>
      <c r="I35" s="8"/>
      <c r="J35" s="8">
        <f t="shared" si="11"/>
        <v>0</v>
      </c>
      <c r="K35" s="7">
        <f>ROUND(J35,0)</f>
        <v>0</v>
      </c>
      <c r="L35" s="11"/>
      <c r="M35" s="12">
        <v>0</v>
      </c>
      <c r="N35" s="12">
        <v>0</v>
      </c>
    </row>
    <row r="36" s="1" customFormat="1" ht="23" customHeight="1" spans="1:14">
      <c r="A36" s="7"/>
      <c r="B36" s="7"/>
      <c r="C36" s="7"/>
      <c r="D36" s="7" t="s">
        <v>60</v>
      </c>
      <c r="E36" s="8">
        <v>2</v>
      </c>
      <c r="F36" s="8">
        <v>9.66</v>
      </c>
      <c r="G36" s="8">
        <f>E36*F36</f>
        <v>19.32</v>
      </c>
      <c r="H36" s="8">
        <v>0</v>
      </c>
      <c r="I36" s="8">
        <v>0</v>
      </c>
      <c r="J36" s="8">
        <f>H36*I36</f>
        <v>0</v>
      </c>
      <c r="K36" s="7"/>
      <c r="L36" s="13" t="s">
        <v>61</v>
      </c>
      <c r="M36" s="14"/>
      <c r="N36" s="14"/>
    </row>
    <row r="37" s="1" customFormat="1" ht="23" customHeight="1" spans="1:14">
      <c r="A37" s="7"/>
      <c r="B37" s="7"/>
      <c r="C37" s="7"/>
      <c r="D37" s="7" t="s">
        <v>62</v>
      </c>
      <c r="E37" s="8">
        <v>2</v>
      </c>
      <c r="F37" s="8">
        <v>9.66</v>
      </c>
      <c r="G37" s="8">
        <f>E37*F37</f>
        <v>19.32</v>
      </c>
      <c r="H37" s="8">
        <v>0</v>
      </c>
      <c r="I37" s="8">
        <v>0</v>
      </c>
      <c r="J37" s="8">
        <f>H37*I37</f>
        <v>0</v>
      </c>
      <c r="K37" s="7"/>
      <c r="L37" s="13" t="s">
        <v>61</v>
      </c>
      <c r="M37" s="14"/>
      <c r="N37" s="14"/>
    </row>
    <row r="38" s="1" customFormat="1" ht="23" customHeight="1" spans="1:14">
      <c r="A38" s="7"/>
      <c r="B38" s="7">
        <v>2</v>
      </c>
      <c r="C38" s="7" t="s">
        <v>63</v>
      </c>
      <c r="D38" s="7" t="s">
        <v>19</v>
      </c>
      <c r="E38" s="8">
        <f t="shared" ref="E38:J38" si="12">SUM(E39:E41)</f>
        <v>12</v>
      </c>
      <c r="F38" s="8"/>
      <c r="G38" s="8">
        <f t="shared" si="12"/>
        <v>66.9072</v>
      </c>
      <c r="H38" s="8">
        <f t="shared" si="12"/>
        <v>12</v>
      </c>
      <c r="I38" s="8"/>
      <c r="J38" s="8">
        <f t="shared" si="12"/>
        <v>66.9072</v>
      </c>
      <c r="K38" s="7">
        <f>ROUND(J38,0)</f>
        <v>67</v>
      </c>
      <c r="L38" s="11"/>
      <c r="M38" s="12">
        <v>0</v>
      </c>
      <c r="N38" s="12">
        <v>67</v>
      </c>
    </row>
    <row r="39" s="1" customFormat="1" ht="23" customHeight="1" spans="1:14">
      <c r="A39" s="7"/>
      <c r="B39" s="7"/>
      <c r="C39" s="7"/>
      <c r="D39" s="7" t="s">
        <v>64</v>
      </c>
      <c r="E39" s="8">
        <v>8</v>
      </c>
      <c r="F39" s="8">
        <v>5.448</v>
      </c>
      <c r="G39" s="8">
        <f>E39*F39</f>
        <v>43.584</v>
      </c>
      <c r="H39" s="8">
        <v>8</v>
      </c>
      <c r="I39" s="8">
        <v>5.448</v>
      </c>
      <c r="J39" s="8">
        <f>H39*I39</f>
        <v>43.584</v>
      </c>
      <c r="K39" s="7"/>
      <c r="L39" s="15" t="s">
        <v>23</v>
      </c>
      <c r="M39" s="14"/>
      <c r="N39" s="14"/>
    </row>
    <row r="40" s="1" customFormat="1" ht="23" customHeight="1" spans="1:14">
      <c r="A40" s="7"/>
      <c r="B40" s="7"/>
      <c r="C40" s="7"/>
      <c r="D40" s="7" t="s">
        <v>65</v>
      </c>
      <c r="E40" s="8">
        <v>1</v>
      </c>
      <c r="F40" s="8">
        <v>5.5752</v>
      </c>
      <c r="G40" s="8">
        <f>E40*F40</f>
        <v>5.5752</v>
      </c>
      <c r="H40" s="8">
        <v>1</v>
      </c>
      <c r="I40" s="8">
        <v>5.5752</v>
      </c>
      <c r="J40" s="8">
        <f>H40*I40</f>
        <v>5.5752</v>
      </c>
      <c r="K40" s="7"/>
      <c r="L40" s="15" t="s">
        <v>23</v>
      </c>
      <c r="M40" s="14"/>
      <c r="N40" s="14"/>
    </row>
    <row r="41" s="1" customFormat="1" ht="23" customHeight="1" spans="1:14">
      <c r="A41" s="7"/>
      <c r="B41" s="7"/>
      <c r="C41" s="7"/>
      <c r="D41" s="7" t="s">
        <v>66</v>
      </c>
      <c r="E41" s="8">
        <v>3</v>
      </c>
      <c r="F41" s="8">
        <v>5.916</v>
      </c>
      <c r="G41" s="8">
        <f>E41*F41</f>
        <v>17.748</v>
      </c>
      <c r="H41" s="8">
        <v>3</v>
      </c>
      <c r="I41" s="8">
        <v>5.916</v>
      </c>
      <c r="J41" s="8">
        <f>H41*I41</f>
        <v>17.748</v>
      </c>
      <c r="K41" s="7"/>
      <c r="L41" s="15" t="s">
        <v>23</v>
      </c>
      <c r="M41" s="14"/>
      <c r="N41" s="14"/>
    </row>
    <row r="42" s="1" customFormat="1" ht="23" customHeight="1" spans="1:14">
      <c r="A42" s="7" t="s">
        <v>67</v>
      </c>
      <c r="B42" s="7" t="s">
        <v>17</v>
      </c>
      <c r="C42" s="7"/>
      <c r="D42" s="7"/>
      <c r="E42" s="8">
        <f>E43</f>
        <v>290</v>
      </c>
      <c r="F42" s="8"/>
      <c r="G42" s="8">
        <f t="shared" ref="F42:K42" si="13">G43</f>
        <v>2217.2434</v>
      </c>
      <c r="H42" s="8">
        <f t="shared" si="13"/>
        <v>0</v>
      </c>
      <c r="I42" s="8"/>
      <c r="J42" s="8">
        <f t="shared" si="13"/>
        <v>0</v>
      </c>
      <c r="K42" s="8">
        <f t="shared" si="13"/>
        <v>0</v>
      </c>
      <c r="L42" s="8"/>
      <c r="M42" s="8">
        <v>0</v>
      </c>
      <c r="N42" s="8">
        <v>0</v>
      </c>
    </row>
    <row r="43" s="1" customFormat="1" ht="23" customHeight="1" spans="1:14">
      <c r="A43" s="7"/>
      <c r="B43" s="7">
        <v>1</v>
      </c>
      <c r="C43" s="7" t="s">
        <v>68</v>
      </c>
      <c r="D43" s="7" t="s">
        <v>19</v>
      </c>
      <c r="E43" s="8">
        <f t="shared" ref="E43:J43" si="14">SUM(E44:E48)</f>
        <v>290</v>
      </c>
      <c r="F43" s="8"/>
      <c r="G43" s="8">
        <f t="shared" si="14"/>
        <v>2217.2434</v>
      </c>
      <c r="H43" s="8">
        <f t="shared" si="14"/>
        <v>0</v>
      </c>
      <c r="I43" s="8"/>
      <c r="J43" s="8">
        <f t="shared" si="14"/>
        <v>0</v>
      </c>
      <c r="K43" s="7">
        <f>ROUND(J43,0)</f>
        <v>0</v>
      </c>
      <c r="L43" s="11"/>
      <c r="M43" s="12">
        <v>0</v>
      </c>
      <c r="N43" s="12">
        <v>0</v>
      </c>
    </row>
    <row r="44" s="1" customFormat="1" ht="23" customHeight="1" spans="1:14">
      <c r="A44" s="7"/>
      <c r="B44" s="7"/>
      <c r="C44" s="7"/>
      <c r="D44" s="7" t="s">
        <v>69</v>
      </c>
      <c r="E44" s="8">
        <v>151</v>
      </c>
      <c r="F44" s="8">
        <v>6.18</v>
      </c>
      <c r="G44" s="8">
        <f>E44*F44</f>
        <v>933.18</v>
      </c>
      <c r="H44" s="8">
        <v>0</v>
      </c>
      <c r="I44" s="8">
        <v>0</v>
      </c>
      <c r="J44" s="8">
        <f>H44*I44</f>
        <v>0</v>
      </c>
      <c r="K44" s="7"/>
      <c r="L44" s="13" t="s">
        <v>70</v>
      </c>
      <c r="M44" s="14"/>
      <c r="N44" s="14"/>
    </row>
    <row r="45" s="1" customFormat="1" ht="23" customHeight="1" spans="1:14">
      <c r="A45" s="7"/>
      <c r="B45" s="7"/>
      <c r="C45" s="7"/>
      <c r="D45" s="7" t="s">
        <v>71</v>
      </c>
      <c r="E45" s="8">
        <v>25</v>
      </c>
      <c r="F45" s="8">
        <v>6.18</v>
      </c>
      <c r="G45" s="8">
        <f>E45*F45</f>
        <v>154.5</v>
      </c>
      <c r="H45" s="8">
        <v>0</v>
      </c>
      <c r="I45" s="8">
        <v>0</v>
      </c>
      <c r="J45" s="8">
        <f>H45*I45</f>
        <v>0</v>
      </c>
      <c r="K45" s="7"/>
      <c r="L45" s="13" t="s">
        <v>72</v>
      </c>
      <c r="M45" s="14"/>
      <c r="N45" s="14"/>
    </row>
    <row r="46" s="1" customFormat="1" ht="23" customHeight="1" spans="1:14">
      <c r="A46" s="7"/>
      <c r="B46" s="7"/>
      <c r="C46" s="7"/>
      <c r="D46" s="7" t="s">
        <v>73</v>
      </c>
      <c r="E46" s="8">
        <v>109</v>
      </c>
      <c r="F46" s="8">
        <v>9.4</v>
      </c>
      <c r="G46" s="8">
        <f>E46*F46</f>
        <v>1024.6</v>
      </c>
      <c r="H46" s="8">
        <v>0</v>
      </c>
      <c r="I46" s="8">
        <v>0</v>
      </c>
      <c r="J46" s="8">
        <f>H46*I46</f>
        <v>0</v>
      </c>
      <c r="K46" s="7"/>
      <c r="L46" s="13" t="s">
        <v>74</v>
      </c>
      <c r="M46" s="14"/>
      <c r="N46" s="14"/>
    </row>
    <row r="47" s="1" customFormat="1" ht="23" customHeight="1" spans="1:14">
      <c r="A47" s="7"/>
      <c r="B47" s="7"/>
      <c r="C47" s="7"/>
      <c r="D47" s="7" t="s">
        <v>75</v>
      </c>
      <c r="E47" s="8">
        <v>2</v>
      </c>
      <c r="F47" s="8">
        <v>8.064</v>
      </c>
      <c r="G47" s="8">
        <f>E47*F47</f>
        <v>16.128</v>
      </c>
      <c r="H47" s="8">
        <v>0</v>
      </c>
      <c r="I47" s="8">
        <v>0</v>
      </c>
      <c r="J47" s="8">
        <f>H47*I47</f>
        <v>0</v>
      </c>
      <c r="K47" s="7"/>
      <c r="L47" s="13" t="s">
        <v>76</v>
      </c>
      <c r="M47" s="14"/>
      <c r="N47" s="14"/>
    </row>
    <row r="48" s="1" customFormat="1" ht="23" customHeight="1" spans="1:14">
      <c r="A48" s="7"/>
      <c r="B48" s="7"/>
      <c r="C48" s="7"/>
      <c r="D48" s="7" t="s">
        <v>77</v>
      </c>
      <c r="E48" s="8">
        <v>3</v>
      </c>
      <c r="F48" s="8">
        <v>29.6118</v>
      </c>
      <c r="G48" s="8">
        <f>E48*F48</f>
        <v>88.8354</v>
      </c>
      <c r="H48" s="8">
        <v>0</v>
      </c>
      <c r="I48" s="8">
        <v>0</v>
      </c>
      <c r="J48" s="8">
        <f>H48*I48</f>
        <v>0</v>
      </c>
      <c r="K48" s="7"/>
      <c r="L48" s="13" t="s">
        <v>78</v>
      </c>
      <c r="M48" s="14"/>
      <c r="N48" s="14"/>
    </row>
    <row r="49" s="1" customFormat="1" ht="23" customHeight="1" spans="1:14">
      <c r="A49" s="7" t="s">
        <v>79</v>
      </c>
      <c r="B49" s="7" t="s">
        <v>17</v>
      </c>
      <c r="C49" s="7"/>
      <c r="D49" s="7"/>
      <c r="E49" s="8">
        <f>E50</f>
        <v>86</v>
      </c>
      <c r="F49" s="8"/>
      <c r="G49" s="8">
        <f t="shared" ref="F49:K49" si="15">G50</f>
        <v>652.8</v>
      </c>
      <c r="H49" s="8">
        <f t="shared" si="15"/>
        <v>51</v>
      </c>
      <c r="I49" s="8"/>
      <c r="J49" s="8">
        <f t="shared" si="15"/>
        <v>500.4</v>
      </c>
      <c r="K49" s="8">
        <f t="shared" si="15"/>
        <v>500</v>
      </c>
      <c r="L49" s="8"/>
      <c r="M49" s="8">
        <v>500</v>
      </c>
      <c r="N49" s="8">
        <v>0</v>
      </c>
    </row>
    <row r="50" s="1" customFormat="1" ht="23" customHeight="1" spans="1:14">
      <c r="A50" s="7"/>
      <c r="B50" s="7">
        <v>1</v>
      </c>
      <c r="C50" s="7" t="s">
        <v>80</v>
      </c>
      <c r="D50" s="7" t="s">
        <v>19</v>
      </c>
      <c r="E50" s="8">
        <f t="shared" ref="E50:J50" si="16">SUM(E51:E52)</f>
        <v>86</v>
      </c>
      <c r="F50" s="8"/>
      <c r="G50" s="8">
        <f t="shared" si="16"/>
        <v>652.8</v>
      </c>
      <c r="H50" s="8">
        <f t="shared" si="16"/>
        <v>51</v>
      </c>
      <c r="I50" s="8"/>
      <c r="J50" s="8">
        <f t="shared" si="16"/>
        <v>500.4</v>
      </c>
      <c r="K50" s="7">
        <f>ROUND(J50,0)</f>
        <v>500</v>
      </c>
      <c r="L50" s="11"/>
      <c r="M50" s="12">
        <v>500</v>
      </c>
      <c r="N50" s="12">
        <v>0</v>
      </c>
    </row>
    <row r="51" s="1" customFormat="1" ht="23" customHeight="1" spans="1:14">
      <c r="A51" s="7"/>
      <c r="B51" s="7"/>
      <c r="C51" s="7"/>
      <c r="D51" s="7" t="s">
        <v>81</v>
      </c>
      <c r="E51" s="8">
        <v>13</v>
      </c>
      <c r="F51" s="8">
        <v>30</v>
      </c>
      <c r="G51" s="8">
        <f>E51*F51</f>
        <v>390</v>
      </c>
      <c r="H51" s="8">
        <v>12</v>
      </c>
      <c r="I51" s="8">
        <v>30</v>
      </c>
      <c r="J51" s="8">
        <f>H51*I51</f>
        <v>360</v>
      </c>
      <c r="K51" s="7"/>
      <c r="L51" s="13" t="s">
        <v>82</v>
      </c>
      <c r="M51" s="14"/>
      <c r="N51" s="14"/>
    </row>
    <row r="52" s="1" customFormat="1" ht="23" customHeight="1" spans="1:14">
      <c r="A52" s="7"/>
      <c r="B52" s="7"/>
      <c r="C52" s="7"/>
      <c r="D52" s="7" t="s">
        <v>83</v>
      </c>
      <c r="E52" s="8">
        <v>73</v>
      </c>
      <c r="F52" s="8">
        <v>3.6</v>
      </c>
      <c r="G52" s="8">
        <f>E52*F52</f>
        <v>262.8</v>
      </c>
      <c r="H52" s="8">
        <v>39</v>
      </c>
      <c r="I52" s="8">
        <v>3.6</v>
      </c>
      <c r="J52" s="8">
        <f>H52*I52</f>
        <v>140.4</v>
      </c>
      <c r="K52" s="7"/>
      <c r="L52" s="13" t="s">
        <v>84</v>
      </c>
      <c r="M52" s="14"/>
      <c r="N52" s="14"/>
    </row>
    <row r="53" s="1" customFormat="1" ht="23" customHeight="1" spans="1:14">
      <c r="A53" s="7" t="s">
        <v>85</v>
      </c>
      <c r="B53" s="7" t="s">
        <v>17</v>
      </c>
      <c r="C53" s="7"/>
      <c r="D53" s="7"/>
      <c r="E53" s="8">
        <f>E54+E58+E60</f>
        <v>34</v>
      </c>
      <c r="F53" s="8"/>
      <c r="G53" s="8">
        <f t="shared" ref="F53:K53" si="17">G54+G58+G60</f>
        <v>525.9036</v>
      </c>
      <c r="H53" s="8">
        <f t="shared" si="17"/>
        <v>33</v>
      </c>
      <c r="I53" s="8"/>
      <c r="J53" s="8">
        <f t="shared" si="17"/>
        <v>516.6036</v>
      </c>
      <c r="K53" s="8">
        <f t="shared" si="17"/>
        <v>516</v>
      </c>
      <c r="L53" s="8"/>
      <c r="M53" s="8">
        <v>62</v>
      </c>
      <c r="N53" s="8">
        <v>454</v>
      </c>
    </row>
    <row r="54" s="1" customFormat="1" ht="23" customHeight="1" spans="1:14">
      <c r="A54" s="7"/>
      <c r="B54" s="7">
        <v>1</v>
      </c>
      <c r="C54" s="7" t="s">
        <v>86</v>
      </c>
      <c r="D54" s="7" t="s">
        <v>19</v>
      </c>
      <c r="E54" s="8">
        <f t="shared" ref="E54:J54" si="18">SUM(E55:E57)</f>
        <v>16</v>
      </c>
      <c r="F54" s="8"/>
      <c r="G54" s="8">
        <f t="shared" si="18"/>
        <v>53.04</v>
      </c>
      <c r="H54" s="8">
        <f t="shared" si="18"/>
        <v>16</v>
      </c>
      <c r="I54" s="8"/>
      <c r="J54" s="8">
        <f t="shared" si="18"/>
        <v>53.04</v>
      </c>
      <c r="K54" s="7">
        <f>ROUND(J54,0)</f>
        <v>53</v>
      </c>
      <c r="L54" s="11"/>
      <c r="M54" s="12">
        <v>53</v>
      </c>
      <c r="N54" s="12">
        <v>0</v>
      </c>
    </row>
    <row r="55" s="1" customFormat="1" ht="23" customHeight="1" spans="1:14">
      <c r="A55" s="7"/>
      <c r="B55" s="7"/>
      <c r="C55" s="7"/>
      <c r="D55" s="7" t="s">
        <v>87</v>
      </c>
      <c r="E55" s="8">
        <v>4</v>
      </c>
      <c r="F55" s="8">
        <v>2.4</v>
      </c>
      <c r="G55" s="8">
        <f>E55*F55</f>
        <v>9.6</v>
      </c>
      <c r="H55" s="8">
        <v>4</v>
      </c>
      <c r="I55" s="8">
        <v>2.4</v>
      </c>
      <c r="J55" s="8">
        <f>H55*I55</f>
        <v>9.6</v>
      </c>
      <c r="K55" s="7"/>
      <c r="L55" s="15" t="s">
        <v>23</v>
      </c>
      <c r="M55" s="14"/>
      <c r="N55" s="14"/>
    </row>
    <row r="56" s="1" customFormat="1" ht="23" customHeight="1" spans="1:14">
      <c r="A56" s="7"/>
      <c r="B56" s="7"/>
      <c r="C56" s="7"/>
      <c r="D56" s="7" t="s">
        <v>88</v>
      </c>
      <c r="E56" s="8">
        <v>6</v>
      </c>
      <c r="F56" s="8">
        <v>4.84</v>
      </c>
      <c r="G56" s="8">
        <f>E56*F56</f>
        <v>29.04</v>
      </c>
      <c r="H56" s="8">
        <v>6</v>
      </c>
      <c r="I56" s="8">
        <v>4.84</v>
      </c>
      <c r="J56" s="8">
        <f>H56*I56</f>
        <v>29.04</v>
      </c>
      <c r="K56" s="7"/>
      <c r="L56" s="15" t="s">
        <v>23</v>
      </c>
      <c r="M56" s="14"/>
      <c r="N56" s="14"/>
    </row>
    <row r="57" s="1" customFormat="1" ht="23" customHeight="1" spans="1:14">
      <c r="A57" s="7"/>
      <c r="B57" s="7"/>
      <c r="C57" s="7"/>
      <c r="D57" s="7" t="s">
        <v>89</v>
      </c>
      <c r="E57" s="8">
        <v>6</v>
      </c>
      <c r="F57" s="8">
        <v>2.4</v>
      </c>
      <c r="G57" s="8">
        <f>E57*F57</f>
        <v>14.4</v>
      </c>
      <c r="H57" s="8">
        <v>6</v>
      </c>
      <c r="I57" s="8">
        <v>2.4</v>
      </c>
      <c r="J57" s="8">
        <f>H57*I57</f>
        <v>14.4</v>
      </c>
      <c r="K57" s="7"/>
      <c r="L57" s="15" t="s">
        <v>23</v>
      </c>
      <c r="M57" s="14"/>
      <c r="N57" s="14"/>
    </row>
    <row r="58" s="1" customFormat="1" ht="23" customHeight="1" spans="1:14">
      <c r="A58" s="7"/>
      <c r="B58" s="7">
        <v>2</v>
      </c>
      <c r="C58" s="9" t="s">
        <v>90</v>
      </c>
      <c r="D58" s="7" t="s">
        <v>19</v>
      </c>
      <c r="E58" s="8">
        <f t="shared" ref="E58:J58" si="19">E59</f>
        <v>2</v>
      </c>
      <c r="F58" s="8"/>
      <c r="G58" s="8">
        <f t="shared" si="19"/>
        <v>18.6</v>
      </c>
      <c r="H58" s="8">
        <f t="shared" si="19"/>
        <v>1</v>
      </c>
      <c r="I58" s="8"/>
      <c r="J58" s="8">
        <f t="shared" si="19"/>
        <v>9.3</v>
      </c>
      <c r="K58" s="7">
        <f>ROUND(J58,0)</f>
        <v>9</v>
      </c>
      <c r="L58" s="11"/>
      <c r="M58" s="12">
        <v>9</v>
      </c>
      <c r="N58" s="12">
        <v>0</v>
      </c>
    </row>
    <row r="59" s="1" customFormat="1" ht="23" customHeight="1" spans="1:14">
      <c r="A59" s="7"/>
      <c r="B59" s="7"/>
      <c r="C59" s="7"/>
      <c r="D59" s="7" t="s">
        <v>91</v>
      </c>
      <c r="E59" s="8">
        <v>2</v>
      </c>
      <c r="F59" s="8">
        <v>9.3</v>
      </c>
      <c r="G59" s="8">
        <f>E59*F59</f>
        <v>18.6</v>
      </c>
      <c r="H59" s="8">
        <v>1</v>
      </c>
      <c r="I59" s="8">
        <v>9.3</v>
      </c>
      <c r="J59" s="8">
        <f>H59*I59</f>
        <v>9.3</v>
      </c>
      <c r="K59" s="7"/>
      <c r="L59" s="13" t="s">
        <v>21</v>
      </c>
      <c r="M59" s="14"/>
      <c r="N59" s="14"/>
    </row>
    <row r="60" s="1" customFormat="1" ht="23" customHeight="1" spans="1:14">
      <c r="A60" s="7"/>
      <c r="B60" s="7">
        <v>3</v>
      </c>
      <c r="C60" s="7" t="s">
        <v>92</v>
      </c>
      <c r="D60" s="7" t="s">
        <v>19</v>
      </c>
      <c r="E60" s="8">
        <f t="shared" ref="E60:J60" si="20">SUM(E61:E63)</f>
        <v>16</v>
      </c>
      <c r="F60" s="8"/>
      <c r="G60" s="8">
        <f t="shared" si="20"/>
        <v>454.2636</v>
      </c>
      <c r="H60" s="8">
        <f t="shared" si="20"/>
        <v>16</v>
      </c>
      <c r="I60" s="8"/>
      <c r="J60" s="8">
        <f t="shared" si="20"/>
        <v>454.2636</v>
      </c>
      <c r="K60" s="7">
        <f>ROUND(J60,0)</f>
        <v>454</v>
      </c>
      <c r="L60" s="11"/>
      <c r="M60" s="12">
        <v>0</v>
      </c>
      <c r="N60" s="12">
        <v>454</v>
      </c>
    </row>
    <row r="61" s="1" customFormat="1" ht="23" customHeight="1" spans="1:14">
      <c r="A61" s="7"/>
      <c r="B61" s="7"/>
      <c r="C61" s="7"/>
      <c r="D61" s="7" t="s">
        <v>93</v>
      </c>
      <c r="E61" s="8">
        <v>1</v>
      </c>
      <c r="F61" s="8">
        <v>6.4596</v>
      </c>
      <c r="G61" s="8">
        <f>E61*F61</f>
        <v>6.4596</v>
      </c>
      <c r="H61" s="8">
        <v>1</v>
      </c>
      <c r="I61" s="8">
        <v>6.4596</v>
      </c>
      <c r="J61" s="8">
        <f>H61*I61</f>
        <v>6.4596</v>
      </c>
      <c r="K61" s="7"/>
      <c r="L61" s="15" t="s">
        <v>23</v>
      </c>
      <c r="M61" s="14"/>
      <c r="N61" s="14"/>
    </row>
    <row r="62" s="1" customFormat="1" ht="23" customHeight="1" spans="1:14">
      <c r="A62" s="7"/>
      <c r="B62" s="7"/>
      <c r="C62" s="7"/>
      <c r="D62" s="7" t="s">
        <v>94</v>
      </c>
      <c r="E62" s="8">
        <v>3</v>
      </c>
      <c r="F62" s="8">
        <v>29.268</v>
      </c>
      <c r="G62" s="8">
        <f>E62*F62</f>
        <v>87.804</v>
      </c>
      <c r="H62" s="8">
        <v>3</v>
      </c>
      <c r="I62" s="8">
        <v>29.268</v>
      </c>
      <c r="J62" s="8">
        <f>H62*I62</f>
        <v>87.804</v>
      </c>
      <c r="K62" s="7"/>
      <c r="L62" s="15" t="s">
        <v>23</v>
      </c>
      <c r="M62" s="14"/>
      <c r="N62" s="14"/>
    </row>
    <row r="63" s="1" customFormat="1" ht="23" customHeight="1" spans="1:14">
      <c r="A63" s="7"/>
      <c r="B63" s="7"/>
      <c r="C63" s="7"/>
      <c r="D63" s="7" t="s">
        <v>95</v>
      </c>
      <c r="E63" s="8">
        <v>12</v>
      </c>
      <c r="F63" s="8">
        <v>30</v>
      </c>
      <c r="G63" s="8">
        <f>E63*F63</f>
        <v>360</v>
      </c>
      <c r="H63" s="8">
        <v>12</v>
      </c>
      <c r="I63" s="8">
        <v>30</v>
      </c>
      <c r="J63" s="8">
        <f>H63*I63</f>
        <v>360</v>
      </c>
      <c r="K63" s="7"/>
      <c r="L63" s="15" t="s">
        <v>23</v>
      </c>
      <c r="M63" s="14"/>
      <c r="N63" s="14"/>
    </row>
    <row r="64" s="1" customFormat="1" ht="23" customHeight="1" spans="1:14">
      <c r="A64" s="7" t="s">
        <v>96</v>
      </c>
      <c r="B64" s="7" t="s">
        <v>17</v>
      </c>
      <c r="C64" s="7"/>
      <c r="D64" s="7"/>
      <c r="E64" s="8">
        <f>E65+E67+E69+E72+E75+E80+E84+E86</f>
        <v>171</v>
      </c>
      <c r="F64" s="8"/>
      <c r="G64" s="8">
        <f t="shared" ref="F64:K64" si="21">G65+G67+G69+G72+G75+G80+G84+G86</f>
        <v>2713.7184</v>
      </c>
      <c r="H64" s="8">
        <f t="shared" si="21"/>
        <v>144</v>
      </c>
      <c r="I64" s="8"/>
      <c r="J64" s="8">
        <f t="shared" si="21"/>
        <v>2559.8732</v>
      </c>
      <c r="K64" s="8">
        <f t="shared" si="21"/>
        <v>2560</v>
      </c>
      <c r="L64" s="8"/>
      <c r="M64" s="8">
        <v>81</v>
      </c>
      <c r="N64" s="8">
        <v>2479</v>
      </c>
    </row>
    <row r="65" s="1" customFormat="1" ht="23" customHeight="1" spans="1:14">
      <c r="A65" s="7"/>
      <c r="B65" s="7">
        <v>1</v>
      </c>
      <c r="C65" s="7" t="s">
        <v>97</v>
      </c>
      <c r="D65" s="7" t="s">
        <v>19</v>
      </c>
      <c r="E65" s="8">
        <f t="shared" ref="E65:J65" si="22">E66</f>
        <v>1</v>
      </c>
      <c r="F65" s="8"/>
      <c r="G65" s="8">
        <f t="shared" si="22"/>
        <v>10.792</v>
      </c>
      <c r="H65" s="8">
        <f t="shared" si="22"/>
        <v>1</v>
      </c>
      <c r="I65" s="8"/>
      <c r="J65" s="8">
        <f t="shared" si="22"/>
        <v>10.792</v>
      </c>
      <c r="K65" s="7">
        <f>ROUND(J65,0)</f>
        <v>11</v>
      </c>
      <c r="L65" s="11"/>
      <c r="M65" s="12">
        <v>0</v>
      </c>
      <c r="N65" s="12">
        <v>11</v>
      </c>
    </row>
    <row r="66" s="1" customFormat="1" ht="23" customHeight="1" spans="1:14">
      <c r="A66" s="7"/>
      <c r="B66" s="7"/>
      <c r="C66" s="7"/>
      <c r="D66" s="7" t="s">
        <v>98</v>
      </c>
      <c r="E66" s="8">
        <v>1</v>
      </c>
      <c r="F66" s="8">
        <v>10.792</v>
      </c>
      <c r="G66" s="8">
        <f>E66*F66</f>
        <v>10.792</v>
      </c>
      <c r="H66" s="8">
        <v>1</v>
      </c>
      <c r="I66" s="8">
        <v>10.792</v>
      </c>
      <c r="J66" s="8">
        <f>H66*I66</f>
        <v>10.792</v>
      </c>
      <c r="K66" s="7"/>
      <c r="L66" s="15" t="s">
        <v>23</v>
      </c>
      <c r="M66" s="14"/>
      <c r="N66" s="14"/>
    </row>
    <row r="67" s="1" customFormat="1" ht="23" customHeight="1" spans="1:14">
      <c r="A67" s="7"/>
      <c r="B67" s="7">
        <v>2</v>
      </c>
      <c r="C67" s="7" t="s">
        <v>99</v>
      </c>
      <c r="D67" s="7" t="s">
        <v>19</v>
      </c>
      <c r="E67" s="8">
        <f t="shared" ref="E67:J67" si="23">E68</f>
        <v>18</v>
      </c>
      <c r="F67" s="8"/>
      <c r="G67" s="8">
        <f t="shared" si="23"/>
        <v>71.28</v>
      </c>
      <c r="H67" s="8">
        <f t="shared" si="23"/>
        <v>13</v>
      </c>
      <c r="I67" s="8"/>
      <c r="J67" s="8">
        <f t="shared" si="23"/>
        <v>51.48</v>
      </c>
      <c r="K67" s="7">
        <f>ROUND(J67,0)</f>
        <v>51</v>
      </c>
      <c r="L67" s="11"/>
      <c r="M67" s="12">
        <v>0</v>
      </c>
      <c r="N67" s="12">
        <v>51</v>
      </c>
    </row>
    <row r="68" s="1" customFormat="1" ht="23" customHeight="1" spans="1:14">
      <c r="A68" s="7"/>
      <c r="B68" s="7"/>
      <c r="C68" s="7"/>
      <c r="D68" s="7" t="s">
        <v>100</v>
      </c>
      <c r="E68" s="8">
        <v>18</v>
      </c>
      <c r="F68" s="8">
        <v>3.96</v>
      </c>
      <c r="G68" s="8">
        <f>E68*F68</f>
        <v>71.28</v>
      </c>
      <c r="H68" s="8">
        <v>13</v>
      </c>
      <c r="I68" s="8">
        <v>3.96</v>
      </c>
      <c r="J68" s="8">
        <f>H68*I68</f>
        <v>51.48</v>
      </c>
      <c r="K68" s="7"/>
      <c r="L68" s="13" t="s">
        <v>101</v>
      </c>
      <c r="M68" s="14"/>
      <c r="N68" s="14"/>
    </row>
    <row r="69" s="1" customFormat="1" ht="23" customHeight="1" spans="1:14">
      <c r="A69" s="7"/>
      <c r="B69" s="7">
        <v>3</v>
      </c>
      <c r="C69" s="7" t="s">
        <v>102</v>
      </c>
      <c r="D69" s="7" t="s">
        <v>19</v>
      </c>
      <c r="E69" s="8">
        <f t="shared" ref="E69:J69" si="24">SUM(E70:E71)</f>
        <v>8</v>
      </c>
      <c r="F69" s="8"/>
      <c r="G69" s="8">
        <f t="shared" si="24"/>
        <v>34.032</v>
      </c>
      <c r="H69" s="8">
        <f t="shared" si="24"/>
        <v>7</v>
      </c>
      <c r="I69" s="8"/>
      <c r="J69" s="8">
        <f t="shared" si="24"/>
        <v>30.072</v>
      </c>
      <c r="K69" s="7">
        <f>ROUND(J69,0)</f>
        <v>30</v>
      </c>
      <c r="L69" s="11"/>
      <c r="M69" s="12">
        <v>0</v>
      </c>
      <c r="N69" s="12">
        <v>30</v>
      </c>
    </row>
    <row r="70" s="1" customFormat="1" ht="23" customHeight="1" spans="1:14">
      <c r="A70" s="7"/>
      <c r="B70" s="7"/>
      <c r="C70" s="7"/>
      <c r="D70" s="7" t="s">
        <v>103</v>
      </c>
      <c r="E70" s="8">
        <v>1</v>
      </c>
      <c r="F70" s="8">
        <v>6.312</v>
      </c>
      <c r="G70" s="8">
        <f>E70*F70</f>
        <v>6.312</v>
      </c>
      <c r="H70" s="8">
        <v>1</v>
      </c>
      <c r="I70" s="8">
        <v>6.312</v>
      </c>
      <c r="J70" s="8">
        <f>H70*I70</f>
        <v>6.312</v>
      </c>
      <c r="K70" s="7"/>
      <c r="L70" s="15" t="s">
        <v>23</v>
      </c>
      <c r="M70" s="14"/>
      <c r="N70" s="14"/>
    </row>
    <row r="71" s="1" customFormat="1" ht="23" customHeight="1" spans="1:14">
      <c r="A71" s="7"/>
      <c r="B71" s="7"/>
      <c r="C71" s="7"/>
      <c r="D71" s="7" t="s">
        <v>104</v>
      </c>
      <c r="E71" s="8">
        <v>7</v>
      </c>
      <c r="F71" s="8">
        <v>3.96</v>
      </c>
      <c r="G71" s="8">
        <f>E71*F71</f>
        <v>27.72</v>
      </c>
      <c r="H71" s="8">
        <v>6</v>
      </c>
      <c r="I71" s="8">
        <v>3.96</v>
      </c>
      <c r="J71" s="8">
        <f>H71*I71</f>
        <v>23.76</v>
      </c>
      <c r="K71" s="7"/>
      <c r="L71" s="13" t="s">
        <v>21</v>
      </c>
      <c r="M71" s="14"/>
      <c r="N71" s="14"/>
    </row>
    <row r="72" s="1" customFormat="1" ht="23" customHeight="1" spans="1:14">
      <c r="A72" s="7"/>
      <c r="B72" s="7">
        <v>4</v>
      </c>
      <c r="C72" s="7" t="s">
        <v>105</v>
      </c>
      <c r="D72" s="7" t="s">
        <v>19</v>
      </c>
      <c r="E72" s="8">
        <f t="shared" ref="E72:J72" si="25">SUM(E73:E74)</f>
        <v>14</v>
      </c>
      <c r="F72" s="8"/>
      <c r="G72" s="8">
        <f t="shared" si="25"/>
        <v>88.698</v>
      </c>
      <c r="H72" s="8">
        <f t="shared" si="25"/>
        <v>14</v>
      </c>
      <c r="I72" s="8"/>
      <c r="J72" s="8">
        <f t="shared" si="25"/>
        <v>88.698</v>
      </c>
      <c r="K72" s="7">
        <f>ROUND(J72,0)</f>
        <v>89</v>
      </c>
      <c r="L72" s="11"/>
      <c r="M72" s="12">
        <v>0</v>
      </c>
      <c r="N72" s="12">
        <v>89</v>
      </c>
    </row>
    <row r="73" s="1" customFormat="1" ht="23" customHeight="1" spans="1:14">
      <c r="A73" s="7"/>
      <c r="B73" s="7"/>
      <c r="C73" s="7"/>
      <c r="D73" s="7" t="s">
        <v>106</v>
      </c>
      <c r="E73" s="8">
        <v>13</v>
      </c>
      <c r="F73" s="8">
        <v>6.126</v>
      </c>
      <c r="G73" s="8">
        <f>E73*F73</f>
        <v>79.638</v>
      </c>
      <c r="H73" s="8">
        <v>13</v>
      </c>
      <c r="I73" s="8">
        <v>6.126</v>
      </c>
      <c r="J73" s="8">
        <f>H73*I73</f>
        <v>79.638</v>
      </c>
      <c r="K73" s="7"/>
      <c r="L73" s="15" t="s">
        <v>23</v>
      </c>
      <c r="M73" s="14"/>
      <c r="N73" s="14"/>
    </row>
    <row r="74" s="1" customFormat="1" ht="23" customHeight="1" spans="1:14">
      <c r="A74" s="7"/>
      <c r="B74" s="7"/>
      <c r="C74" s="7"/>
      <c r="D74" s="7" t="s">
        <v>107</v>
      </c>
      <c r="E74" s="8">
        <v>1</v>
      </c>
      <c r="F74" s="8">
        <v>9.06</v>
      </c>
      <c r="G74" s="8">
        <f>E74*F74</f>
        <v>9.06</v>
      </c>
      <c r="H74" s="8">
        <v>1</v>
      </c>
      <c r="I74" s="8">
        <v>9.06</v>
      </c>
      <c r="J74" s="8">
        <f>H74*I74</f>
        <v>9.06</v>
      </c>
      <c r="K74" s="7"/>
      <c r="L74" s="15" t="s">
        <v>23</v>
      </c>
      <c r="M74" s="14"/>
      <c r="N74" s="14"/>
    </row>
    <row r="75" s="1" customFormat="1" ht="23" customHeight="1" spans="1:14">
      <c r="A75" s="7"/>
      <c r="B75" s="7">
        <v>5</v>
      </c>
      <c r="C75" s="7" t="s">
        <v>108</v>
      </c>
      <c r="D75" s="7" t="s">
        <v>19</v>
      </c>
      <c r="E75" s="8">
        <f t="shared" ref="E75:J75" si="26">SUM(E76:E79)</f>
        <v>30</v>
      </c>
      <c r="F75" s="8"/>
      <c r="G75" s="8">
        <f t="shared" si="26"/>
        <v>211.104</v>
      </c>
      <c r="H75" s="8">
        <f t="shared" si="26"/>
        <v>9</v>
      </c>
      <c r="I75" s="8"/>
      <c r="J75" s="8">
        <f t="shared" si="26"/>
        <v>81.0216</v>
      </c>
      <c r="K75" s="7">
        <f>ROUND(J75,0)</f>
        <v>81</v>
      </c>
      <c r="L75" s="11"/>
      <c r="M75" s="12">
        <v>81</v>
      </c>
      <c r="N75" s="12">
        <v>0</v>
      </c>
    </row>
    <row r="76" s="1" customFormat="1" ht="23" customHeight="1" spans="1:14">
      <c r="A76" s="7"/>
      <c r="B76" s="7"/>
      <c r="C76" s="7"/>
      <c r="D76" s="7" t="s">
        <v>109</v>
      </c>
      <c r="E76" s="8">
        <v>10</v>
      </c>
      <c r="F76" s="8">
        <v>6.4596</v>
      </c>
      <c r="G76" s="8">
        <f>E76*F76</f>
        <v>64.596</v>
      </c>
      <c r="H76" s="8">
        <v>6</v>
      </c>
      <c r="I76" s="8">
        <v>6.4596</v>
      </c>
      <c r="J76" s="8">
        <f>H76*I76</f>
        <v>38.7576</v>
      </c>
      <c r="K76" s="7"/>
      <c r="L76" s="13" t="s">
        <v>110</v>
      </c>
      <c r="M76" s="14"/>
      <c r="N76" s="14"/>
    </row>
    <row r="77" s="1" customFormat="1" ht="23" customHeight="1" spans="1:14">
      <c r="A77" s="7"/>
      <c r="B77" s="7"/>
      <c r="C77" s="7"/>
      <c r="D77" s="7" t="s">
        <v>111</v>
      </c>
      <c r="E77" s="8">
        <v>2</v>
      </c>
      <c r="F77" s="8">
        <v>6.132</v>
      </c>
      <c r="G77" s="8">
        <f>E77*F77</f>
        <v>12.264</v>
      </c>
      <c r="H77" s="8">
        <v>2</v>
      </c>
      <c r="I77" s="8">
        <v>6.132</v>
      </c>
      <c r="J77" s="8">
        <f>H77*I77</f>
        <v>12.264</v>
      </c>
      <c r="K77" s="7"/>
      <c r="L77" s="15" t="s">
        <v>23</v>
      </c>
      <c r="M77" s="14"/>
      <c r="N77" s="14"/>
    </row>
    <row r="78" s="1" customFormat="1" ht="23" customHeight="1" spans="1:14">
      <c r="A78" s="7"/>
      <c r="B78" s="7"/>
      <c r="C78" s="7"/>
      <c r="D78" s="7" t="s">
        <v>112</v>
      </c>
      <c r="E78" s="8">
        <v>17</v>
      </c>
      <c r="F78" s="8">
        <v>6.132</v>
      </c>
      <c r="G78" s="8">
        <f>E78*F78</f>
        <v>104.244</v>
      </c>
      <c r="H78" s="8">
        <v>0</v>
      </c>
      <c r="I78" s="8">
        <v>0</v>
      </c>
      <c r="J78" s="8">
        <f>H78*I78</f>
        <v>0</v>
      </c>
      <c r="K78" s="7"/>
      <c r="L78" s="13" t="s">
        <v>113</v>
      </c>
      <c r="M78" s="14"/>
      <c r="N78" s="14"/>
    </row>
    <row r="79" s="1" customFormat="1" ht="23" customHeight="1" spans="1:14">
      <c r="A79" s="7"/>
      <c r="B79" s="7"/>
      <c r="C79" s="7"/>
      <c r="D79" s="7" t="s">
        <v>114</v>
      </c>
      <c r="E79" s="8">
        <v>1</v>
      </c>
      <c r="F79" s="8">
        <v>30</v>
      </c>
      <c r="G79" s="8">
        <f>E79*F79</f>
        <v>30</v>
      </c>
      <c r="H79" s="8">
        <v>1</v>
      </c>
      <c r="I79" s="8">
        <v>30</v>
      </c>
      <c r="J79" s="8">
        <f>H79*I79</f>
        <v>30</v>
      </c>
      <c r="K79" s="7"/>
      <c r="L79" s="15" t="s">
        <v>23</v>
      </c>
      <c r="M79" s="14"/>
      <c r="N79" s="14"/>
    </row>
    <row r="80" s="1" customFormat="1" ht="23" customHeight="1" spans="1:14">
      <c r="A80" s="7"/>
      <c r="B80" s="7">
        <v>6</v>
      </c>
      <c r="C80" s="7" t="s">
        <v>115</v>
      </c>
      <c r="D80" s="7" t="s">
        <v>19</v>
      </c>
      <c r="E80" s="8">
        <f t="shared" ref="E80:J80" si="27">SUM(E81:E83)</f>
        <v>9</v>
      </c>
      <c r="F80" s="8"/>
      <c r="G80" s="8">
        <f t="shared" si="27"/>
        <v>71.51</v>
      </c>
      <c r="H80" s="8">
        <f t="shared" si="27"/>
        <v>9</v>
      </c>
      <c r="I80" s="8"/>
      <c r="J80" s="8">
        <f t="shared" si="27"/>
        <v>71.5072</v>
      </c>
      <c r="K80" s="7">
        <f>ROUND(J80,0)</f>
        <v>72</v>
      </c>
      <c r="L80" s="11"/>
      <c r="M80" s="12">
        <v>0</v>
      </c>
      <c r="N80" s="12">
        <v>72</v>
      </c>
    </row>
    <row r="81" s="1" customFormat="1" ht="23" customHeight="1" spans="1:14">
      <c r="A81" s="7"/>
      <c r="B81" s="7"/>
      <c r="C81" s="7"/>
      <c r="D81" s="7" t="s">
        <v>116</v>
      </c>
      <c r="E81" s="8">
        <v>1</v>
      </c>
      <c r="F81" s="8">
        <v>6.29</v>
      </c>
      <c r="G81" s="8">
        <f>E81*F81</f>
        <v>6.29</v>
      </c>
      <c r="H81" s="8">
        <v>1</v>
      </c>
      <c r="I81" s="8">
        <v>6.29</v>
      </c>
      <c r="J81" s="8">
        <f>H81*I81</f>
        <v>6.29</v>
      </c>
      <c r="K81" s="7"/>
      <c r="L81" s="15" t="s">
        <v>23</v>
      </c>
      <c r="M81" s="14"/>
      <c r="N81" s="14"/>
    </row>
    <row r="82" s="1" customFormat="1" ht="23" customHeight="1" spans="1:14">
      <c r="A82" s="7"/>
      <c r="B82" s="7"/>
      <c r="C82" s="7"/>
      <c r="D82" s="7" t="s">
        <v>117</v>
      </c>
      <c r="E82" s="8">
        <v>7</v>
      </c>
      <c r="F82" s="8">
        <v>6.46</v>
      </c>
      <c r="G82" s="8">
        <f>E82*F82</f>
        <v>45.22</v>
      </c>
      <c r="H82" s="8">
        <v>7</v>
      </c>
      <c r="I82" s="8">
        <v>6.4596</v>
      </c>
      <c r="J82" s="8">
        <f>H82*I82</f>
        <v>45.2172</v>
      </c>
      <c r="K82" s="7"/>
      <c r="L82" s="15" t="s">
        <v>23</v>
      </c>
      <c r="M82" s="14"/>
      <c r="N82" s="14"/>
    </row>
    <row r="83" s="1" customFormat="1" ht="23" customHeight="1" spans="1:14">
      <c r="A83" s="7"/>
      <c r="B83" s="7"/>
      <c r="C83" s="7"/>
      <c r="D83" s="7" t="s">
        <v>118</v>
      </c>
      <c r="E83" s="8">
        <v>1</v>
      </c>
      <c r="F83" s="8">
        <v>20</v>
      </c>
      <c r="G83" s="8">
        <f>E83*F83</f>
        <v>20</v>
      </c>
      <c r="H83" s="8">
        <v>1</v>
      </c>
      <c r="I83" s="8">
        <v>20</v>
      </c>
      <c r="J83" s="8">
        <f>H83*I83</f>
        <v>20</v>
      </c>
      <c r="K83" s="7"/>
      <c r="L83" s="15" t="s">
        <v>23</v>
      </c>
      <c r="M83" s="14"/>
      <c r="N83" s="14"/>
    </row>
    <row r="84" s="1" customFormat="1" ht="23" customHeight="1" spans="1:14">
      <c r="A84" s="7"/>
      <c r="B84" s="7">
        <v>7</v>
      </c>
      <c r="C84" s="7" t="s">
        <v>119</v>
      </c>
      <c r="D84" s="7" t="s">
        <v>19</v>
      </c>
      <c r="E84" s="8">
        <f t="shared" ref="E84:J84" si="28">E85</f>
        <v>21</v>
      </c>
      <c r="F84" s="8"/>
      <c r="G84" s="8">
        <f t="shared" si="28"/>
        <v>126.3024</v>
      </c>
      <c r="H84" s="8">
        <f t="shared" si="28"/>
        <v>21</v>
      </c>
      <c r="I84" s="8"/>
      <c r="J84" s="8">
        <f t="shared" si="28"/>
        <v>126.3024</v>
      </c>
      <c r="K84" s="7">
        <f>ROUND(J84,0)</f>
        <v>126</v>
      </c>
      <c r="L84" s="11"/>
      <c r="M84" s="12">
        <v>0</v>
      </c>
      <c r="N84" s="12">
        <v>126</v>
      </c>
    </row>
    <row r="85" s="1" customFormat="1" ht="23" customHeight="1" spans="1:14">
      <c r="A85" s="7"/>
      <c r="B85" s="7"/>
      <c r="C85" s="7"/>
      <c r="D85" s="7" t="s">
        <v>120</v>
      </c>
      <c r="E85" s="8">
        <v>21</v>
      </c>
      <c r="F85" s="8">
        <v>6.0144</v>
      </c>
      <c r="G85" s="8">
        <f>E85*F85</f>
        <v>126.3024</v>
      </c>
      <c r="H85" s="8">
        <v>21</v>
      </c>
      <c r="I85" s="8">
        <v>6.0144</v>
      </c>
      <c r="J85" s="8">
        <f>H85*I85</f>
        <v>126.3024</v>
      </c>
      <c r="K85" s="7"/>
      <c r="L85" s="15" t="s">
        <v>23</v>
      </c>
      <c r="M85" s="14"/>
      <c r="N85" s="14"/>
    </row>
    <row r="86" s="1" customFormat="1" ht="23" customHeight="1" spans="1:14">
      <c r="A86" s="7"/>
      <c r="B86" s="7">
        <v>8</v>
      </c>
      <c r="C86" s="7" t="s">
        <v>121</v>
      </c>
      <c r="D86" s="7" t="s">
        <v>19</v>
      </c>
      <c r="E86" s="8">
        <f t="shared" ref="E86:J86" si="29">E87</f>
        <v>70</v>
      </c>
      <c r="F86" s="8"/>
      <c r="G86" s="8">
        <f t="shared" si="29"/>
        <v>2100</v>
      </c>
      <c r="H86" s="8">
        <f t="shared" si="29"/>
        <v>70</v>
      </c>
      <c r="I86" s="8"/>
      <c r="J86" s="8">
        <f t="shared" si="29"/>
        <v>2100</v>
      </c>
      <c r="K86" s="7">
        <f>ROUND(J86,0)</f>
        <v>2100</v>
      </c>
      <c r="L86" s="11"/>
      <c r="M86" s="12">
        <v>0</v>
      </c>
      <c r="N86" s="12">
        <v>2100</v>
      </c>
    </row>
    <row r="87" s="1" customFormat="1" ht="23" customHeight="1" spans="1:14">
      <c r="A87" s="7"/>
      <c r="B87" s="7"/>
      <c r="C87" s="7"/>
      <c r="D87" s="7" t="s">
        <v>122</v>
      </c>
      <c r="E87" s="8">
        <v>70</v>
      </c>
      <c r="F87" s="8">
        <v>30</v>
      </c>
      <c r="G87" s="8">
        <f>E87*F87</f>
        <v>2100</v>
      </c>
      <c r="H87" s="8">
        <v>70</v>
      </c>
      <c r="I87" s="8">
        <v>30</v>
      </c>
      <c r="J87" s="8">
        <f>H87*I87</f>
        <v>2100</v>
      </c>
      <c r="K87" s="7"/>
      <c r="L87" s="15" t="s">
        <v>23</v>
      </c>
      <c r="M87" s="14"/>
      <c r="N87" s="14"/>
    </row>
    <row r="88" s="1" customFormat="1" ht="23" customHeight="1" spans="1:14">
      <c r="A88" s="7" t="s">
        <v>123</v>
      </c>
      <c r="B88" s="7" t="s">
        <v>17</v>
      </c>
      <c r="C88" s="7"/>
      <c r="D88" s="7"/>
      <c r="E88" s="8">
        <f>E89+E93</f>
        <v>7043</v>
      </c>
      <c r="F88" s="8"/>
      <c r="G88" s="8">
        <f t="shared" ref="F88:K88" si="30">G89+G93</f>
        <v>25930.274</v>
      </c>
      <c r="H88" s="8">
        <f t="shared" si="30"/>
        <v>7029</v>
      </c>
      <c r="I88" s="8"/>
      <c r="J88" s="8">
        <f t="shared" si="30"/>
        <v>25879.874</v>
      </c>
      <c r="K88" s="8">
        <f t="shared" si="30"/>
        <v>25880</v>
      </c>
      <c r="L88" s="8"/>
      <c r="M88" s="8">
        <v>6319</v>
      </c>
      <c r="N88" s="8">
        <v>19561</v>
      </c>
    </row>
    <row r="89" s="1" customFormat="1" ht="23" customHeight="1" spans="1:14">
      <c r="A89" s="7"/>
      <c r="B89" s="7">
        <v>1</v>
      </c>
      <c r="C89" s="7" t="s">
        <v>124</v>
      </c>
      <c r="D89" s="7" t="s">
        <v>19</v>
      </c>
      <c r="E89" s="8">
        <f t="shared" ref="E89:J89" si="31">SUM(E90:E92)</f>
        <v>29</v>
      </c>
      <c r="F89" s="8"/>
      <c r="G89" s="8">
        <f t="shared" si="31"/>
        <v>606.834</v>
      </c>
      <c r="H89" s="8">
        <f t="shared" si="31"/>
        <v>29</v>
      </c>
      <c r="I89" s="8"/>
      <c r="J89" s="8">
        <f t="shared" si="31"/>
        <v>606.834</v>
      </c>
      <c r="K89" s="7">
        <f>ROUND(J89,0)</f>
        <v>607</v>
      </c>
      <c r="L89" s="11"/>
      <c r="M89" s="12">
        <v>0</v>
      </c>
      <c r="N89" s="12">
        <v>607</v>
      </c>
    </row>
    <row r="90" s="1" customFormat="1" ht="23" customHeight="1" spans="1:14">
      <c r="A90" s="7"/>
      <c r="B90" s="7"/>
      <c r="C90" s="7"/>
      <c r="D90" s="7" t="s">
        <v>125</v>
      </c>
      <c r="E90" s="8">
        <v>23</v>
      </c>
      <c r="F90" s="8">
        <v>19.008</v>
      </c>
      <c r="G90" s="8">
        <f>E90*F90</f>
        <v>437.184</v>
      </c>
      <c r="H90" s="8">
        <v>23</v>
      </c>
      <c r="I90" s="8">
        <v>19.008</v>
      </c>
      <c r="J90" s="8">
        <f>H90*I90</f>
        <v>437.184</v>
      </c>
      <c r="K90" s="7"/>
      <c r="L90" s="15" t="s">
        <v>23</v>
      </c>
      <c r="M90" s="14"/>
      <c r="N90" s="14"/>
    </row>
    <row r="91" s="1" customFormat="1" ht="23" customHeight="1" spans="1:14">
      <c r="A91" s="7"/>
      <c r="B91" s="7"/>
      <c r="C91" s="7"/>
      <c r="D91" s="7" t="s">
        <v>126</v>
      </c>
      <c r="E91" s="8">
        <v>3</v>
      </c>
      <c r="F91" s="8">
        <v>26.55</v>
      </c>
      <c r="G91" s="8">
        <f>E91*F91</f>
        <v>79.65</v>
      </c>
      <c r="H91" s="8">
        <v>3</v>
      </c>
      <c r="I91" s="8">
        <v>26.55</v>
      </c>
      <c r="J91" s="8">
        <f>H91*I91</f>
        <v>79.65</v>
      </c>
      <c r="K91" s="7"/>
      <c r="L91" s="15" t="s">
        <v>23</v>
      </c>
      <c r="M91" s="14"/>
      <c r="N91" s="14"/>
    </row>
    <row r="92" s="1" customFormat="1" ht="23" customHeight="1" spans="1:14">
      <c r="A92" s="7"/>
      <c r="B92" s="7"/>
      <c r="C92" s="7"/>
      <c r="D92" s="7" t="s">
        <v>127</v>
      </c>
      <c r="E92" s="8">
        <v>3</v>
      </c>
      <c r="F92" s="8">
        <v>30</v>
      </c>
      <c r="G92" s="8">
        <f>E92*F92</f>
        <v>90</v>
      </c>
      <c r="H92" s="8">
        <v>3</v>
      </c>
      <c r="I92" s="8">
        <v>30</v>
      </c>
      <c r="J92" s="8">
        <f>H92*I92</f>
        <v>90</v>
      </c>
      <c r="K92" s="7"/>
      <c r="L92" s="15" t="s">
        <v>23</v>
      </c>
      <c r="M92" s="14"/>
      <c r="N92" s="14"/>
    </row>
    <row r="93" s="1" customFormat="1" ht="23" customHeight="1" spans="1:14">
      <c r="A93" s="7"/>
      <c r="B93" s="7">
        <v>2</v>
      </c>
      <c r="C93" s="7" t="s">
        <v>128</v>
      </c>
      <c r="D93" s="7" t="s">
        <v>19</v>
      </c>
      <c r="E93" s="8">
        <f t="shared" ref="E93:J93" si="32">SUM(E94:E102)</f>
        <v>7014</v>
      </c>
      <c r="F93" s="8"/>
      <c r="G93" s="8">
        <f t="shared" si="32"/>
        <v>25323.44</v>
      </c>
      <c r="H93" s="8">
        <f t="shared" si="32"/>
        <v>7000</v>
      </c>
      <c r="I93" s="8"/>
      <c r="J93" s="8">
        <f t="shared" si="32"/>
        <v>25273.04</v>
      </c>
      <c r="K93" s="7">
        <f>ROUND(J93,0)</f>
        <v>25273</v>
      </c>
      <c r="L93" s="11"/>
      <c r="M93" s="12">
        <v>6319</v>
      </c>
      <c r="N93" s="12">
        <v>18954</v>
      </c>
    </row>
    <row r="94" s="1" customFormat="1" ht="23" customHeight="1" spans="1:14">
      <c r="A94" s="7"/>
      <c r="B94" s="7"/>
      <c r="C94" s="7"/>
      <c r="D94" s="7" t="s">
        <v>129</v>
      </c>
      <c r="E94" s="8">
        <v>437</v>
      </c>
      <c r="F94" s="8">
        <v>3.6</v>
      </c>
      <c r="G94" s="8">
        <f t="shared" ref="G94:G102" si="33">E94*F94</f>
        <v>1573.2</v>
      </c>
      <c r="H94" s="8">
        <v>437</v>
      </c>
      <c r="I94" s="8">
        <v>3.6</v>
      </c>
      <c r="J94" s="8">
        <f t="shared" ref="J94:J102" si="34">H94*I94</f>
        <v>1573.2</v>
      </c>
      <c r="K94" s="7"/>
      <c r="L94" s="15" t="s">
        <v>23</v>
      </c>
      <c r="M94" s="14"/>
      <c r="N94" s="14"/>
    </row>
    <row r="95" s="1" customFormat="1" ht="23" customHeight="1" spans="1:14">
      <c r="A95" s="7"/>
      <c r="B95" s="7"/>
      <c r="C95" s="7"/>
      <c r="D95" s="7" t="s">
        <v>130</v>
      </c>
      <c r="E95" s="8">
        <v>396</v>
      </c>
      <c r="F95" s="8">
        <v>3.6</v>
      </c>
      <c r="G95" s="8">
        <f t="shared" si="33"/>
        <v>1425.6</v>
      </c>
      <c r="H95" s="8">
        <v>396</v>
      </c>
      <c r="I95" s="8">
        <v>3.6</v>
      </c>
      <c r="J95" s="8">
        <f t="shared" si="34"/>
        <v>1425.6</v>
      </c>
      <c r="K95" s="7"/>
      <c r="L95" s="15" t="s">
        <v>23</v>
      </c>
      <c r="M95" s="14"/>
      <c r="N95" s="14"/>
    </row>
    <row r="96" s="1" customFormat="1" ht="23" customHeight="1" spans="1:14">
      <c r="A96" s="7"/>
      <c r="B96" s="7"/>
      <c r="C96" s="7"/>
      <c r="D96" s="7" t="s">
        <v>131</v>
      </c>
      <c r="E96" s="8">
        <v>765</v>
      </c>
      <c r="F96" s="8">
        <v>3.6</v>
      </c>
      <c r="G96" s="8">
        <f t="shared" si="33"/>
        <v>2754</v>
      </c>
      <c r="H96" s="8">
        <v>763</v>
      </c>
      <c r="I96" s="8">
        <v>3.6</v>
      </c>
      <c r="J96" s="8">
        <f t="shared" si="34"/>
        <v>2746.8</v>
      </c>
      <c r="K96" s="7"/>
      <c r="L96" s="13" t="s">
        <v>61</v>
      </c>
      <c r="M96" s="14"/>
      <c r="N96" s="14"/>
    </row>
    <row r="97" s="1" customFormat="1" ht="23" customHeight="1" spans="1:14">
      <c r="A97" s="7"/>
      <c r="B97" s="7"/>
      <c r="C97" s="7"/>
      <c r="D97" s="7" t="s">
        <v>132</v>
      </c>
      <c r="E97" s="8">
        <v>509</v>
      </c>
      <c r="F97" s="8">
        <v>3.6</v>
      </c>
      <c r="G97" s="8">
        <f t="shared" si="33"/>
        <v>1832.4</v>
      </c>
      <c r="H97" s="8">
        <v>508</v>
      </c>
      <c r="I97" s="8">
        <v>3.6</v>
      </c>
      <c r="J97" s="8">
        <f t="shared" si="34"/>
        <v>1828.8</v>
      </c>
      <c r="K97" s="7"/>
      <c r="L97" s="13" t="s">
        <v>133</v>
      </c>
      <c r="M97" s="14"/>
      <c r="N97" s="14"/>
    </row>
    <row r="98" s="1" customFormat="1" ht="23" customHeight="1" spans="1:14">
      <c r="A98" s="7"/>
      <c r="B98" s="7"/>
      <c r="C98" s="7"/>
      <c r="D98" s="7" t="s">
        <v>134</v>
      </c>
      <c r="E98" s="8">
        <v>502</v>
      </c>
      <c r="F98" s="8">
        <v>3.6</v>
      </c>
      <c r="G98" s="8">
        <f t="shared" si="33"/>
        <v>1807.2</v>
      </c>
      <c r="H98" s="8">
        <v>501</v>
      </c>
      <c r="I98" s="8">
        <v>3.6</v>
      </c>
      <c r="J98" s="8">
        <f t="shared" si="34"/>
        <v>1803.6</v>
      </c>
      <c r="K98" s="7"/>
      <c r="L98" s="13" t="s">
        <v>21</v>
      </c>
      <c r="M98" s="14"/>
      <c r="N98" s="14"/>
    </row>
    <row r="99" s="1" customFormat="1" ht="23" customHeight="1" spans="1:14">
      <c r="A99" s="7"/>
      <c r="B99" s="7"/>
      <c r="C99" s="7"/>
      <c r="D99" s="7" t="s">
        <v>135</v>
      </c>
      <c r="E99" s="8">
        <v>3268</v>
      </c>
      <c r="F99" s="8">
        <v>3.6</v>
      </c>
      <c r="G99" s="8">
        <f t="shared" si="33"/>
        <v>11764.8</v>
      </c>
      <c r="H99" s="8">
        <v>3264</v>
      </c>
      <c r="I99" s="8">
        <v>3.6</v>
      </c>
      <c r="J99" s="8">
        <f t="shared" si="34"/>
        <v>11750.4</v>
      </c>
      <c r="K99" s="7"/>
      <c r="L99" s="13" t="s">
        <v>136</v>
      </c>
      <c r="M99" s="14"/>
      <c r="N99" s="14"/>
    </row>
    <row r="100" s="1" customFormat="1" ht="23" customHeight="1" spans="1:14">
      <c r="A100" s="7"/>
      <c r="B100" s="7"/>
      <c r="C100" s="7"/>
      <c r="D100" s="7" t="s">
        <v>137</v>
      </c>
      <c r="E100" s="8">
        <v>1071</v>
      </c>
      <c r="F100" s="8">
        <v>3.6</v>
      </c>
      <c r="G100" s="8">
        <f t="shared" si="33"/>
        <v>3855.6</v>
      </c>
      <c r="H100" s="8">
        <v>1065</v>
      </c>
      <c r="I100" s="8">
        <v>3.6</v>
      </c>
      <c r="J100" s="8">
        <f t="shared" si="34"/>
        <v>3834</v>
      </c>
      <c r="K100" s="7"/>
      <c r="L100" s="13" t="s">
        <v>138</v>
      </c>
      <c r="M100" s="14"/>
      <c r="N100" s="14"/>
    </row>
    <row r="101" s="1" customFormat="1" ht="23" customHeight="1" spans="1:14">
      <c r="A101" s="7"/>
      <c r="B101" s="7"/>
      <c r="C101" s="7"/>
      <c r="D101" s="7" t="s">
        <v>139</v>
      </c>
      <c r="E101" s="8">
        <v>10</v>
      </c>
      <c r="F101" s="8">
        <v>3.96</v>
      </c>
      <c r="G101" s="8">
        <f t="shared" si="33"/>
        <v>39.6</v>
      </c>
      <c r="H101" s="8">
        <v>10</v>
      </c>
      <c r="I101" s="8">
        <v>3.96</v>
      </c>
      <c r="J101" s="8">
        <f t="shared" si="34"/>
        <v>39.6</v>
      </c>
      <c r="K101" s="7"/>
      <c r="L101" s="15" t="s">
        <v>23</v>
      </c>
      <c r="M101" s="14"/>
      <c r="N101" s="14"/>
    </row>
    <row r="102" s="1" customFormat="1" ht="23" customHeight="1" spans="1:14">
      <c r="A102" s="7"/>
      <c r="B102" s="7"/>
      <c r="C102" s="7"/>
      <c r="D102" s="7" t="s">
        <v>140</v>
      </c>
      <c r="E102" s="8">
        <v>56</v>
      </c>
      <c r="F102" s="8">
        <v>4.84</v>
      </c>
      <c r="G102" s="8">
        <f t="shared" si="33"/>
        <v>271.04</v>
      </c>
      <c r="H102" s="8">
        <v>56</v>
      </c>
      <c r="I102" s="8">
        <v>4.84</v>
      </c>
      <c r="J102" s="8">
        <f t="shared" si="34"/>
        <v>271.04</v>
      </c>
      <c r="K102" s="7"/>
      <c r="L102" s="15" t="s">
        <v>23</v>
      </c>
      <c r="M102" s="14"/>
      <c r="N102" s="14"/>
    </row>
    <row r="103" s="1" customFormat="1" ht="23" customHeight="1" spans="1:14">
      <c r="A103" s="7" t="s">
        <v>141</v>
      </c>
      <c r="B103" s="7" t="s">
        <v>17</v>
      </c>
      <c r="C103" s="7"/>
      <c r="D103" s="7"/>
      <c r="E103" s="8">
        <f>E104</f>
        <v>200</v>
      </c>
      <c r="F103" s="8"/>
      <c r="G103" s="8">
        <f t="shared" ref="F103:K103" si="35">G104</f>
        <v>727.44</v>
      </c>
      <c r="H103" s="8">
        <f t="shared" si="35"/>
        <v>188</v>
      </c>
      <c r="I103" s="8"/>
      <c r="J103" s="8">
        <f t="shared" si="35"/>
        <v>683</v>
      </c>
      <c r="K103" s="8">
        <f t="shared" si="35"/>
        <v>683</v>
      </c>
      <c r="L103" s="8"/>
      <c r="M103" s="8">
        <v>683</v>
      </c>
      <c r="N103" s="8">
        <v>0</v>
      </c>
    </row>
    <row r="104" s="1" customFormat="1" ht="23" customHeight="1" spans="1:14">
      <c r="A104" s="7"/>
      <c r="B104" s="7">
        <v>1</v>
      </c>
      <c r="C104" s="7" t="s">
        <v>142</v>
      </c>
      <c r="D104" s="7" t="s">
        <v>19</v>
      </c>
      <c r="E104" s="8">
        <f t="shared" ref="E104:J104" si="36">SUM(E105:E110)</f>
        <v>200</v>
      </c>
      <c r="F104" s="8"/>
      <c r="G104" s="8">
        <f t="shared" si="36"/>
        <v>727.44</v>
      </c>
      <c r="H104" s="8">
        <f t="shared" si="36"/>
        <v>188</v>
      </c>
      <c r="I104" s="8"/>
      <c r="J104" s="8">
        <f t="shared" si="36"/>
        <v>683</v>
      </c>
      <c r="K104" s="7">
        <f>ROUND(J104,0)</f>
        <v>683</v>
      </c>
      <c r="L104" s="11"/>
      <c r="M104" s="12">
        <v>683</v>
      </c>
      <c r="N104" s="12">
        <v>0</v>
      </c>
    </row>
    <row r="105" s="1" customFormat="1" ht="23" customHeight="1" spans="1:14">
      <c r="A105" s="7"/>
      <c r="B105" s="7"/>
      <c r="C105" s="7"/>
      <c r="D105" s="7" t="s">
        <v>143</v>
      </c>
      <c r="E105" s="8">
        <v>136</v>
      </c>
      <c r="F105" s="8">
        <v>3.6</v>
      </c>
      <c r="G105" s="8">
        <f t="shared" ref="G105:G110" si="37">E105*F105</f>
        <v>489.6</v>
      </c>
      <c r="H105" s="8">
        <v>131</v>
      </c>
      <c r="I105" s="8">
        <v>3.6</v>
      </c>
      <c r="J105" s="8">
        <f t="shared" ref="J105:J110" si="38">H105*I105</f>
        <v>471.6</v>
      </c>
      <c r="K105" s="7"/>
      <c r="L105" s="13" t="s">
        <v>101</v>
      </c>
      <c r="M105" s="14"/>
      <c r="N105" s="14"/>
    </row>
    <row r="106" s="1" customFormat="1" ht="23" customHeight="1" spans="1:14">
      <c r="A106" s="7"/>
      <c r="B106" s="7"/>
      <c r="C106" s="7"/>
      <c r="D106" s="7" t="s">
        <v>144</v>
      </c>
      <c r="E106" s="8">
        <v>21</v>
      </c>
      <c r="F106" s="8">
        <v>3.6</v>
      </c>
      <c r="G106" s="8">
        <f t="shared" si="37"/>
        <v>75.6</v>
      </c>
      <c r="H106" s="8">
        <v>21</v>
      </c>
      <c r="I106" s="8">
        <v>3.6</v>
      </c>
      <c r="J106" s="8">
        <f t="shared" si="38"/>
        <v>75.6</v>
      </c>
      <c r="K106" s="7"/>
      <c r="L106" s="15" t="s">
        <v>23</v>
      </c>
      <c r="M106" s="14"/>
      <c r="N106" s="14"/>
    </row>
    <row r="107" s="1" customFormat="1" ht="23" customHeight="1" spans="1:14">
      <c r="A107" s="7"/>
      <c r="B107" s="7"/>
      <c r="C107" s="7"/>
      <c r="D107" s="7" t="s">
        <v>145</v>
      </c>
      <c r="E107" s="8">
        <v>23</v>
      </c>
      <c r="F107" s="8">
        <v>3.6</v>
      </c>
      <c r="G107" s="8">
        <f t="shared" si="37"/>
        <v>82.8</v>
      </c>
      <c r="H107" s="8">
        <v>20</v>
      </c>
      <c r="I107" s="8">
        <v>3.6</v>
      </c>
      <c r="J107" s="8">
        <f t="shared" si="38"/>
        <v>72</v>
      </c>
      <c r="K107" s="7"/>
      <c r="L107" s="13" t="s">
        <v>146</v>
      </c>
      <c r="M107" s="14"/>
      <c r="N107" s="14"/>
    </row>
    <row r="108" s="1" customFormat="1" ht="23" customHeight="1" spans="1:14">
      <c r="A108" s="7"/>
      <c r="B108" s="7"/>
      <c r="C108" s="7"/>
      <c r="D108" s="7" t="s">
        <v>147</v>
      </c>
      <c r="E108" s="8">
        <v>7</v>
      </c>
      <c r="F108" s="8">
        <v>3.6</v>
      </c>
      <c r="G108" s="8">
        <f t="shared" si="37"/>
        <v>25.2</v>
      </c>
      <c r="H108" s="8">
        <v>4</v>
      </c>
      <c r="I108" s="8">
        <v>3.6</v>
      </c>
      <c r="J108" s="8">
        <f t="shared" si="38"/>
        <v>14.4</v>
      </c>
      <c r="K108" s="7"/>
      <c r="L108" s="13" t="s">
        <v>146</v>
      </c>
      <c r="M108" s="14"/>
      <c r="N108" s="14"/>
    </row>
    <row r="109" s="1" customFormat="1" ht="23" customHeight="1" spans="1:14">
      <c r="A109" s="7"/>
      <c r="B109" s="7"/>
      <c r="C109" s="7"/>
      <c r="D109" s="7" t="s">
        <v>148</v>
      </c>
      <c r="E109" s="8">
        <v>7</v>
      </c>
      <c r="F109" s="8">
        <v>3.6</v>
      </c>
      <c r="G109" s="8">
        <f t="shared" si="37"/>
        <v>25.2</v>
      </c>
      <c r="H109" s="8">
        <v>7</v>
      </c>
      <c r="I109" s="8">
        <v>3.6</v>
      </c>
      <c r="J109" s="8">
        <f t="shared" si="38"/>
        <v>25.2</v>
      </c>
      <c r="K109" s="7"/>
      <c r="L109" s="15" t="s">
        <v>23</v>
      </c>
      <c r="M109" s="14"/>
      <c r="N109" s="14"/>
    </row>
    <row r="110" s="1" customFormat="1" ht="23" customHeight="1" spans="1:14">
      <c r="A110" s="7"/>
      <c r="B110" s="7"/>
      <c r="C110" s="7"/>
      <c r="D110" s="7" t="s">
        <v>149</v>
      </c>
      <c r="E110" s="8">
        <v>6</v>
      </c>
      <c r="F110" s="8">
        <v>4.84</v>
      </c>
      <c r="G110" s="8">
        <f t="shared" si="37"/>
        <v>29.04</v>
      </c>
      <c r="H110" s="8">
        <v>5</v>
      </c>
      <c r="I110" s="8">
        <v>4.84</v>
      </c>
      <c r="J110" s="8">
        <f t="shared" si="38"/>
        <v>24.2</v>
      </c>
      <c r="K110" s="7"/>
      <c r="L110" s="13" t="s">
        <v>21</v>
      </c>
      <c r="M110" s="14"/>
      <c r="N110" s="14"/>
    </row>
    <row r="111" s="1" customFormat="1" ht="23" customHeight="1" spans="1:14">
      <c r="A111" s="7" t="s">
        <v>150</v>
      </c>
      <c r="B111" s="7" t="s">
        <v>17</v>
      </c>
      <c r="C111" s="7"/>
      <c r="D111" s="7"/>
      <c r="E111" s="8">
        <f>E112</f>
        <v>53</v>
      </c>
      <c r="F111" s="8"/>
      <c r="G111" s="8">
        <f t="shared" ref="F111:K111" si="39">G112</f>
        <v>266.4304</v>
      </c>
      <c r="H111" s="8">
        <f t="shared" si="39"/>
        <v>51</v>
      </c>
      <c r="I111" s="8"/>
      <c r="J111" s="8">
        <f t="shared" si="39"/>
        <v>256.7484</v>
      </c>
      <c r="K111" s="8">
        <f t="shared" si="39"/>
        <v>257</v>
      </c>
      <c r="L111" s="8"/>
      <c r="M111" s="8">
        <v>0</v>
      </c>
      <c r="N111" s="8">
        <v>257</v>
      </c>
    </row>
    <row r="112" s="1" customFormat="1" ht="23" customHeight="1" spans="1:14">
      <c r="A112" s="7"/>
      <c r="B112" s="7">
        <v>1</v>
      </c>
      <c r="C112" s="7" t="s">
        <v>151</v>
      </c>
      <c r="D112" s="7" t="s">
        <v>19</v>
      </c>
      <c r="E112" s="8">
        <f t="shared" ref="E112:J112" si="40">SUM(E113:E115)</f>
        <v>53</v>
      </c>
      <c r="F112" s="8"/>
      <c r="G112" s="8">
        <f t="shared" si="40"/>
        <v>266.4304</v>
      </c>
      <c r="H112" s="8">
        <f t="shared" si="40"/>
        <v>51</v>
      </c>
      <c r="I112" s="8"/>
      <c r="J112" s="8">
        <f t="shared" si="40"/>
        <v>256.7484</v>
      </c>
      <c r="K112" s="7">
        <f>ROUND(J112,0)</f>
        <v>257</v>
      </c>
      <c r="L112" s="11"/>
      <c r="M112" s="12">
        <v>0</v>
      </c>
      <c r="N112" s="12">
        <v>257</v>
      </c>
    </row>
    <row r="113" s="1" customFormat="1" ht="23" customHeight="1" spans="1:14">
      <c r="A113" s="7"/>
      <c r="B113" s="7"/>
      <c r="C113" s="7"/>
      <c r="D113" s="7" t="s">
        <v>152</v>
      </c>
      <c r="E113" s="8">
        <v>42</v>
      </c>
      <c r="F113" s="8">
        <v>4.992</v>
      </c>
      <c r="G113" s="8">
        <f>E113*F113</f>
        <v>209.664</v>
      </c>
      <c r="H113" s="8">
        <v>42</v>
      </c>
      <c r="I113" s="8">
        <v>4.992</v>
      </c>
      <c r="J113" s="8">
        <f>H113*I113</f>
        <v>209.664</v>
      </c>
      <c r="K113" s="7"/>
      <c r="L113" s="15" t="s">
        <v>23</v>
      </c>
      <c r="M113" s="14"/>
      <c r="N113" s="14"/>
    </row>
    <row r="114" s="1" customFormat="1" ht="23" customHeight="1" spans="1:14">
      <c r="A114" s="7"/>
      <c r="B114" s="7"/>
      <c r="C114" s="7"/>
      <c r="D114" s="7" t="s">
        <v>153</v>
      </c>
      <c r="E114" s="8">
        <v>4</v>
      </c>
      <c r="F114" s="8">
        <v>5.7216</v>
      </c>
      <c r="G114" s="8">
        <f>E114*F114</f>
        <v>22.8864</v>
      </c>
      <c r="H114" s="8">
        <v>4</v>
      </c>
      <c r="I114" s="8">
        <v>5.7211</v>
      </c>
      <c r="J114" s="8">
        <f>H114*I114</f>
        <v>22.8844</v>
      </c>
      <c r="K114" s="7"/>
      <c r="L114" s="15" t="s">
        <v>23</v>
      </c>
      <c r="M114" s="14"/>
      <c r="N114" s="14"/>
    </row>
    <row r="115" s="1" customFormat="1" ht="23" customHeight="1" spans="1:14">
      <c r="A115" s="7"/>
      <c r="B115" s="7"/>
      <c r="C115" s="7"/>
      <c r="D115" s="7" t="s">
        <v>154</v>
      </c>
      <c r="E115" s="8">
        <v>7</v>
      </c>
      <c r="F115" s="8">
        <v>4.84</v>
      </c>
      <c r="G115" s="8">
        <f>E115*F115</f>
        <v>33.88</v>
      </c>
      <c r="H115" s="8">
        <v>5</v>
      </c>
      <c r="I115" s="8">
        <v>4.84</v>
      </c>
      <c r="J115" s="8">
        <f>H115*I115</f>
        <v>24.2</v>
      </c>
      <c r="K115" s="7"/>
      <c r="L115" s="13" t="s">
        <v>155</v>
      </c>
      <c r="M115" s="14"/>
      <c r="N115" s="14"/>
    </row>
    <row r="116" s="1" customFormat="1" ht="23" customHeight="1" spans="1:14">
      <c r="A116" s="7" t="s">
        <v>156</v>
      </c>
      <c r="B116" s="7" t="s">
        <v>17</v>
      </c>
      <c r="C116" s="7"/>
      <c r="D116" s="7"/>
      <c r="E116" s="8">
        <f>E117+E119</f>
        <v>6</v>
      </c>
      <c r="F116" s="8"/>
      <c r="G116" s="8">
        <f t="shared" ref="F116:K116" si="41">G117+G119</f>
        <v>31</v>
      </c>
      <c r="H116" s="8">
        <f t="shared" si="41"/>
        <v>0</v>
      </c>
      <c r="I116" s="8"/>
      <c r="J116" s="8">
        <f t="shared" si="41"/>
        <v>0</v>
      </c>
      <c r="K116" s="8">
        <f t="shared" si="41"/>
        <v>0</v>
      </c>
      <c r="L116" s="8"/>
      <c r="M116" s="8">
        <v>0</v>
      </c>
      <c r="N116" s="8">
        <v>0</v>
      </c>
    </row>
    <row r="117" s="1" customFormat="1" ht="23" customHeight="1" spans="1:14">
      <c r="A117" s="7"/>
      <c r="B117" s="7">
        <v>1</v>
      </c>
      <c r="C117" s="7" t="s">
        <v>157</v>
      </c>
      <c r="D117" s="7" t="s">
        <v>19</v>
      </c>
      <c r="E117" s="8">
        <f t="shared" ref="E117:J117" si="42">E118</f>
        <v>1</v>
      </c>
      <c r="F117" s="8"/>
      <c r="G117" s="8">
        <f t="shared" si="42"/>
        <v>4.84</v>
      </c>
      <c r="H117" s="8">
        <f t="shared" si="42"/>
        <v>0</v>
      </c>
      <c r="I117" s="8"/>
      <c r="J117" s="8">
        <f t="shared" si="42"/>
        <v>0</v>
      </c>
      <c r="K117" s="7">
        <f>ROUND(J117,0)</f>
        <v>0</v>
      </c>
      <c r="L117" s="11"/>
      <c r="M117" s="12">
        <v>0</v>
      </c>
      <c r="N117" s="12">
        <v>0</v>
      </c>
    </row>
    <row r="118" s="1" customFormat="1" ht="31" customHeight="1" spans="1:14">
      <c r="A118" s="7"/>
      <c r="B118" s="7"/>
      <c r="C118" s="7"/>
      <c r="D118" s="7" t="s">
        <v>158</v>
      </c>
      <c r="E118" s="8">
        <v>1</v>
      </c>
      <c r="F118" s="8">
        <v>4.84</v>
      </c>
      <c r="G118" s="8">
        <f>E118*F118</f>
        <v>4.84</v>
      </c>
      <c r="H118" s="8">
        <v>0</v>
      </c>
      <c r="I118" s="8">
        <v>0</v>
      </c>
      <c r="J118" s="8">
        <f>H118*I118</f>
        <v>0</v>
      </c>
      <c r="K118" s="7"/>
      <c r="L118" s="13" t="s">
        <v>82</v>
      </c>
      <c r="M118" s="14"/>
      <c r="N118" s="14"/>
    </row>
    <row r="119" s="1" customFormat="1" ht="24" customHeight="1" spans="1:14">
      <c r="A119" s="7"/>
      <c r="B119" s="7">
        <v>2</v>
      </c>
      <c r="C119" s="7" t="s">
        <v>159</v>
      </c>
      <c r="D119" s="7" t="s">
        <v>19</v>
      </c>
      <c r="E119" s="8">
        <f t="shared" ref="E119:J119" si="43">SUM(E120:E122)</f>
        <v>5</v>
      </c>
      <c r="F119" s="8"/>
      <c r="G119" s="8">
        <f t="shared" si="43"/>
        <v>26.16</v>
      </c>
      <c r="H119" s="8">
        <f t="shared" si="43"/>
        <v>0</v>
      </c>
      <c r="I119" s="8"/>
      <c r="J119" s="8">
        <f t="shared" si="43"/>
        <v>0</v>
      </c>
      <c r="K119" s="7">
        <f>ROUND(J119,0)</f>
        <v>0</v>
      </c>
      <c r="L119" s="11"/>
      <c r="M119" s="12">
        <v>0</v>
      </c>
      <c r="N119" s="12">
        <v>0</v>
      </c>
    </row>
    <row r="120" s="1" customFormat="1" ht="23" customHeight="1" spans="1:14">
      <c r="A120" s="7"/>
      <c r="B120" s="7"/>
      <c r="C120" s="7"/>
      <c r="D120" s="7" t="s">
        <v>160</v>
      </c>
      <c r="E120" s="8">
        <v>2</v>
      </c>
      <c r="F120" s="8">
        <v>5.256</v>
      </c>
      <c r="G120" s="8">
        <f>E120*F120</f>
        <v>10.512</v>
      </c>
      <c r="H120" s="8">
        <v>0</v>
      </c>
      <c r="I120" s="8">
        <v>0</v>
      </c>
      <c r="J120" s="8">
        <f>H120*I120</f>
        <v>0</v>
      </c>
      <c r="K120" s="7"/>
      <c r="L120" s="13" t="s">
        <v>161</v>
      </c>
      <c r="M120" s="14"/>
      <c r="N120" s="14"/>
    </row>
    <row r="121" s="1" customFormat="1" ht="23" customHeight="1" spans="1:14">
      <c r="A121" s="7"/>
      <c r="B121" s="7"/>
      <c r="C121" s="7"/>
      <c r="D121" s="7" t="s">
        <v>162</v>
      </c>
      <c r="E121" s="8">
        <v>2</v>
      </c>
      <c r="F121" s="8">
        <v>5.136</v>
      </c>
      <c r="G121" s="8">
        <f>E121*F121</f>
        <v>10.272</v>
      </c>
      <c r="H121" s="8">
        <v>0</v>
      </c>
      <c r="I121" s="8">
        <v>0</v>
      </c>
      <c r="J121" s="8">
        <f>H121*I121</f>
        <v>0</v>
      </c>
      <c r="K121" s="7"/>
      <c r="L121" s="13" t="s">
        <v>155</v>
      </c>
      <c r="M121" s="14"/>
      <c r="N121" s="14"/>
    </row>
    <row r="122" s="1" customFormat="1" ht="23" customHeight="1" spans="1:14">
      <c r="A122" s="7"/>
      <c r="B122" s="7"/>
      <c r="C122" s="7"/>
      <c r="D122" s="7" t="s">
        <v>163</v>
      </c>
      <c r="E122" s="8">
        <v>1</v>
      </c>
      <c r="F122" s="8">
        <v>5.376</v>
      </c>
      <c r="G122" s="8">
        <f>E122*F122</f>
        <v>5.376</v>
      </c>
      <c r="H122" s="8">
        <v>0</v>
      </c>
      <c r="I122" s="8">
        <v>0</v>
      </c>
      <c r="J122" s="8">
        <f>H122*I122</f>
        <v>0</v>
      </c>
      <c r="K122" s="7"/>
      <c r="L122" s="13" t="s">
        <v>164</v>
      </c>
      <c r="M122" s="14"/>
      <c r="N122" s="14"/>
    </row>
    <row r="123" s="1" customFormat="1" ht="23" customHeight="1" spans="1:14">
      <c r="A123" s="7" t="s">
        <v>165</v>
      </c>
      <c r="B123" s="7" t="s">
        <v>17</v>
      </c>
      <c r="C123" s="7"/>
      <c r="D123" s="7"/>
      <c r="E123" s="8">
        <f>E124+E131+E139+E142</f>
        <v>1944</v>
      </c>
      <c r="F123" s="8"/>
      <c r="G123" s="8">
        <f t="shared" ref="F123:K123" si="44">G124+G131+G139+G142</f>
        <v>7787.263</v>
      </c>
      <c r="H123" s="8">
        <f t="shared" si="44"/>
        <v>1940</v>
      </c>
      <c r="I123" s="8"/>
      <c r="J123" s="8">
        <f t="shared" si="44"/>
        <v>7747.5695</v>
      </c>
      <c r="K123" s="8">
        <f t="shared" si="44"/>
        <v>7748</v>
      </c>
      <c r="L123" s="8"/>
      <c r="M123" s="8">
        <v>0</v>
      </c>
      <c r="N123" s="8">
        <v>7748</v>
      </c>
    </row>
    <row r="124" s="1" customFormat="1" ht="23" customHeight="1" spans="1:14">
      <c r="A124" s="7"/>
      <c r="B124" s="7">
        <v>1</v>
      </c>
      <c r="C124" s="7" t="s">
        <v>166</v>
      </c>
      <c r="D124" s="7" t="s">
        <v>19</v>
      </c>
      <c r="E124" s="8">
        <f t="shared" ref="E124:J124" si="45">SUM(E125:E130)</f>
        <v>65</v>
      </c>
      <c r="F124" s="8"/>
      <c r="G124" s="8">
        <f t="shared" si="45"/>
        <v>1859.91</v>
      </c>
      <c r="H124" s="8">
        <f t="shared" si="45"/>
        <v>64</v>
      </c>
      <c r="I124" s="8"/>
      <c r="J124" s="8">
        <f t="shared" si="45"/>
        <v>1829.9065</v>
      </c>
      <c r="K124" s="7">
        <f>ROUND(J124,0)</f>
        <v>1830</v>
      </c>
      <c r="L124" s="11"/>
      <c r="M124" s="12">
        <v>0</v>
      </c>
      <c r="N124" s="12">
        <v>1830</v>
      </c>
    </row>
    <row r="125" s="1" customFormat="1" ht="23" customHeight="1" spans="1:14">
      <c r="A125" s="7"/>
      <c r="B125" s="7"/>
      <c r="C125" s="7"/>
      <c r="D125" s="7" t="s">
        <v>167</v>
      </c>
      <c r="E125" s="8">
        <v>1</v>
      </c>
      <c r="F125" s="8">
        <v>30</v>
      </c>
      <c r="G125" s="8">
        <f t="shared" ref="G125:G130" si="46">E125*F125</f>
        <v>30</v>
      </c>
      <c r="H125" s="8">
        <v>1</v>
      </c>
      <c r="I125" s="8">
        <v>30</v>
      </c>
      <c r="J125" s="8">
        <f t="shared" ref="J125:J130" si="47">H125*I125</f>
        <v>30</v>
      </c>
      <c r="K125" s="7"/>
      <c r="L125" s="15" t="s">
        <v>23</v>
      </c>
      <c r="M125" s="14"/>
      <c r="N125" s="14"/>
    </row>
    <row r="126" s="1" customFormat="1" ht="23" customHeight="1" spans="1:14">
      <c r="A126" s="7"/>
      <c r="B126" s="7"/>
      <c r="C126" s="7"/>
      <c r="D126" s="7" t="s">
        <v>168</v>
      </c>
      <c r="E126" s="8">
        <v>55</v>
      </c>
      <c r="F126" s="8">
        <v>30</v>
      </c>
      <c r="G126" s="8">
        <f t="shared" si="46"/>
        <v>1650</v>
      </c>
      <c r="H126" s="8">
        <v>54</v>
      </c>
      <c r="I126" s="8">
        <v>30</v>
      </c>
      <c r="J126" s="8">
        <f t="shared" si="47"/>
        <v>1620</v>
      </c>
      <c r="K126" s="7"/>
      <c r="L126" s="13" t="s">
        <v>21</v>
      </c>
      <c r="M126" s="14"/>
      <c r="N126" s="14"/>
    </row>
    <row r="127" s="1" customFormat="1" ht="23" customHeight="1" spans="1:14">
      <c r="A127" s="7"/>
      <c r="B127" s="7"/>
      <c r="C127" s="7"/>
      <c r="D127" s="7" t="s">
        <v>169</v>
      </c>
      <c r="E127" s="8">
        <v>2</v>
      </c>
      <c r="F127" s="8">
        <v>20</v>
      </c>
      <c r="G127" s="8">
        <f t="shared" si="46"/>
        <v>40</v>
      </c>
      <c r="H127" s="8">
        <v>2</v>
      </c>
      <c r="I127" s="8">
        <v>20</v>
      </c>
      <c r="J127" s="8">
        <f t="shared" si="47"/>
        <v>40</v>
      </c>
      <c r="K127" s="7"/>
      <c r="L127" s="15" t="s">
        <v>23</v>
      </c>
      <c r="M127" s="14"/>
      <c r="N127" s="14"/>
    </row>
    <row r="128" s="1" customFormat="1" ht="23" customHeight="1" spans="1:14">
      <c r="A128" s="7"/>
      <c r="B128" s="7"/>
      <c r="C128" s="7"/>
      <c r="D128" s="7" t="s">
        <v>170</v>
      </c>
      <c r="E128" s="8">
        <v>1</v>
      </c>
      <c r="F128" s="8">
        <v>19.91</v>
      </c>
      <c r="G128" s="8">
        <f t="shared" si="46"/>
        <v>19.91</v>
      </c>
      <c r="H128" s="8">
        <v>1</v>
      </c>
      <c r="I128" s="8">
        <v>19.9065</v>
      </c>
      <c r="J128" s="8">
        <f t="shared" si="47"/>
        <v>19.9065</v>
      </c>
      <c r="K128" s="7"/>
      <c r="L128" s="15" t="s">
        <v>23</v>
      </c>
      <c r="M128" s="14"/>
      <c r="N128" s="14"/>
    </row>
    <row r="129" s="1" customFormat="1" ht="23" customHeight="1" spans="1:14">
      <c r="A129" s="7"/>
      <c r="B129" s="7"/>
      <c r="C129" s="7"/>
      <c r="D129" s="7" t="s">
        <v>171</v>
      </c>
      <c r="E129" s="8">
        <v>1</v>
      </c>
      <c r="F129" s="8">
        <v>20</v>
      </c>
      <c r="G129" s="8">
        <f t="shared" si="46"/>
        <v>20</v>
      </c>
      <c r="H129" s="8">
        <v>1</v>
      </c>
      <c r="I129" s="8">
        <v>20</v>
      </c>
      <c r="J129" s="8">
        <f t="shared" si="47"/>
        <v>20</v>
      </c>
      <c r="K129" s="7"/>
      <c r="L129" s="15" t="s">
        <v>23</v>
      </c>
      <c r="M129" s="14"/>
      <c r="N129" s="14"/>
    </row>
    <row r="130" s="1" customFormat="1" ht="23" customHeight="1" spans="1:14">
      <c r="A130" s="7"/>
      <c r="B130" s="7"/>
      <c r="C130" s="7"/>
      <c r="D130" s="7" t="s">
        <v>172</v>
      </c>
      <c r="E130" s="8">
        <v>5</v>
      </c>
      <c r="F130" s="8">
        <v>20</v>
      </c>
      <c r="G130" s="8">
        <f t="shared" si="46"/>
        <v>100</v>
      </c>
      <c r="H130" s="8">
        <v>5</v>
      </c>
      <c r="I130" s="8">
        <v>20</v>
      </c>
      <c r="J130" s="8">
        <f t="shared" si="47"/>
        <v>100</v>
      </c>
      <c r="K130" s="7"/>
      <c r="L130" s="15" t="s">
        <v>23</v>
      </c>
      <c r="M130" s="14"/>
      <c r="N130" s="14"/>
    </row>
    <row r="131" s="1" customFormat="1" ht="23" customHeight="1" spans="1:14">
      <c r="A131" s="7"/>
      <c r="B131" s="7">
        <v>2</v>
      </c>
      <c r="C131" s="7" t="s">
        <v>173</v>
      </c>
      <c r="D131" s="7" t="s">
        <v>19</v>
      </c>
      <c r="E131" s="8">
        <f t="shared" ref="E131:J131" si="48">SUM(E132:E138)</f>
        <v>1852</v>
      </c>
      <c r="F131" s="8"/>
      <c r="G131" s="8">
        <f t="shared" si="48"/>
        <v>5725.633</v>
      </c>
      <c r="H131" s="8">
        <f t="shared" si="48"/>
        <v>1849</v>
      </c>
      <c r="I131" s="8"/>
      <c r="J131" s="8">
        <f t="shared" si="48"/>
        <v>5715.943</v>
      </c>
      <c r="K131" s="7">
        <f>ROUND(J131,0)</f>
        <v>5716</v>
      </c>
      <c r="L131" s="11"/>
      <c r="M131" s="12">
        <v>0</v>
      </c>
      <c r="N131" s="12">
        <v>5716</v>
      </c>
    </row>
    <row r="132" s="1" customFormat="1" ht="23" customHeight="1" spans="1:14">
      <c r="A132" s="7"/>
      <c r="B132" s="7"/>
      <c r="C132" s="7"/>
      <c r="D132" s="7" t="s">
        <v>174</v>
      </c>
      <c r="E132" s="8">
        <v>1721</v>
      </c>
      <c r="F132" s="8">
        <v>3.045</v>
      </c>
      <c r="G132" s="8">
        <f t="shared" ref="G132:G138" si="49">E132*F132</f>
        <v>5240.445</v>
      </c>
      <c r="H132" s="8">
        <v>1719</v>
      </c>
      <c r="I132" s="8">
        <v>3.045</v>
      </c>
      <c r="J132" s="8">
        <f t="shared" ref="J132:J138" si="50">H132*I132</f>
        <v>5234.355</v>
      </c>
      <c r="K132" s="7"/>
      <c r="L132" s="13" t="s">
        <v>61</v>
      </c>
      <c r="M132" s="14"/>
      <c r="N132" s="14"/>
    </row>
    <row r="133" s="1" customFormat="1" ht="23" customHeight="1" spans="1:14">
      <c r="A133" s="7"/>
      <c r="B133" s="7"/>
      <c r="C133" s="7"/>
      <c r="D133" s="7" t="s">
        <v>175</v>
      </c>
      <c r="E133" s="8">
        <v>2</v>
      </c>
      <c r="F133" s="8">
        <v>3.372</v>
      </c>
      <c r="G133" s="8">
        <f t="shared" si="49"/>
        <v>6.744</v>
      </c>
      <c r="H133" s="8">
        <v>2</v>
      </c>
      <c r="I133" s="8">
        <v>3.372</v>
      </c>
      <c r="J133" s="8">
        <f t="shared" si="50"/>
        <v>6.744</v>
      </c>
      <c r="K133" s="7"/>
      <c r="L133" s="15" t="s">
        <v>23</v>
      </c>
      <c r="M133" s="14"/>
      <c r="N133" s="14"/>
    </row>
    <row r="134" s="1" customFormat="1" ht="23" customHeight="1" spans="1:14">
      <c r="A134" s="7"/>
      <c r="B134" s="7"/>
      <c r="C134" s="7"/>
      <c r="D134" s="7" t="s">
        <v>176</v>
      </c>
      <c r="E134" s="8">
        <v>11</v>
      </c>
      <c r="F134" s="8">
        <v>4.764</v>
      </c>
      <c r="G134" s="8">
        <f t="shared" si="49"/>
        <v>52.404</v>
      </c>
      <c r="H134" s="8">
        <v>11</v>
      </c>
      <c r="I134" s="8">
        <v>4.764</v>
      </c>
      <c r="J134" s="8">
        <f t="shared" si="50"/>
        <v>52.404</v>
      </c>
      <c r="K134" s="7"/>
      <c r="L134" s="15" t="s">
        <v>23</v>
      </c>
      <c r="M134" s="14"/>
      <c r="N134" s="14"/>
    </row>
    <row r="135" s="1" customFormat="1" ht="23" customHeight="1" spans="1:14">
      <c r="A135" s="7"/>
      <c r="B135" s="7"/>
      <c r="C135" s="7"/>
      <c r="D135" s="7" t="s">
        <v>177</v>
      </c>
      <c r="E135" s="8">
        <v>2</v>
      </c>
      <c r="F135" s="8">
        <v>3.6</v>
      </c>
      <c r="G135" s="8">
        <f t="shared" si="49"/>
        <v>7.2</v>
      </c>
      <c r="H135" s="8">
        <v>2</v>
      </c>
      <c r="I135" s="8">
        <v>3.6</v>
      </c>
      <c r="J135" s="8">
        <f t="shared" si="50"/>
        <v>7.2</v>
      </c>
      <c r="K135" s="7"/>
      <c r="L135" s="15" t="s">
        <v>23</v>
      </c>
      <c r="M135" s="14"/>
      <c r="N135" s="14"/>
    </row>
    <row r="136" s="1" customFormat="1" ht="23" customHeight="1" spans="1:14">
      <c r="A136" s="7"/>
      <c r="B136" s="7"/>
      <c r="C136" s="7"/>
      <c r="D136" s="7" t="s">
        <v>178</v>
      </c>
      <c r="E136" s="8">
        <v>94</v>
      </c>
      <c r="F136" s="8">
        <v>3.6</v>
      </c>
      <c r="G136" s="8">
        <f t="shared" si="49"/>
        <v>338.4</v>
      </c>
      <c r="H136" s="8">
        <v>93</v>
      </c>
      <c r="I136" s="8">
        <v>3.6</v>
      </c>
      <c r="J136" s="8">
        <f t="shared" si="50"/>
        <v>334.8</v>
      </c>
      <c r="K136" s="7"/>
      <c r="L136" s="13" t="s">
        <v>21</v>
      </c>
      <c r="M136" s="14"/>
      <c r="N136" s="14"/>
    </row>
    <row r="137" s="1" customFormat="1" ht="23" customHeight="1" spans="1:14">
      <c r="A137" s="7"/>
      <c r="B137" s="7"/>
      <c r="C137" s="7"/>
      <c r="D137" s="7" t="s">
        <v>179</v>
      </c>
      <c r="E137" s="8">
        <v>21</v>
      </c>
      <c r="F137" s="8">
        <v>3.6</v>
      </c>
      <c r="G137" s="8">
        <f t="shared" si="49"/>
        <v>75.6</v>
      </c>
      <c r="H137" s="8">
        <v>21</v>
      </c>
      <c r="I137" s="8">
        <v>3.6</v>
      </c>
      <c r="J137" s="8">
        <f t="shared" si="50"/>
        <v>75.6</v>
      </c>
      <c r="K137" s="7"/>
      <c r="L137" s="15" t="s">
        <v>23</v>
      </c>
      <c r="M137" s="14"/>
      <c r="N137" s="14"/>
    </row>
    <row r="138" s="1" customFormat="1" ht="23" customHeight="1" spans="1:14">
      <c r="A138" s="7"/>
      <c r="B138" s="7"/>
      <c r="C138" s="7"/>
      <c r="D138" s="7" t="s">
        <v>180</v>
      </c>
      <c r="E138" s="8">
        <v>1</v>
      </c>
      <c r="F138" s="8">
        <v>4.84</v>
      </c>
      <c r="G138" s="8">
        <f t="shared" si="49"/>
        <v>4.84</v>
      </c>
      <c r="H138" s="8">
        <v>1</v>
      </c>
      <c r="I138" s="8">
        <v>4.84</v>
      </c>
      <c r="J138" s="8">
        <f t="shared" si="50"/>
        <v>4.84</v>
      </c>
      <c r="K138" s="7"/>
      <c r="L138" s="15" t="s">
        <v>23</v>
      </c>
      <c r="M138" s="14"/>
      <c r="N138" s="14"/>
    </row>
    <row r="139" s="1" customFormat="1" ht="23" customHeight="1" spans="1:14">
      <c r="A139" s="7"/>
      <c r="B139" s="7">
        <v>3</v>
      </c>
      <c r="C139" s="7" t="s">
        <v>181</v>
      </c>
      <c r="D139" s="7" t="s">
        <v>19</v>
      </c>
      <c r="E139" s="8">
        <f t="shared" ref="E139:J139" si="51">SUM(E140:E141)</f>
        <v>3</v>
      </c>
      <c r="F139" s="8"/>
      <c r="G139" s="8">
        <f t="shared" si="51"/>
        <v>75</v>
      </c>
      <c r="H139" s="8">
        <f t="shared" si="51"/>
        <v>3</v>
      </c>
      <c r="I139" s="8"/>
      <c r="J139" s="8">
        <f t="shared" si="51"/>
        <v>75</v>
      </c>
      <c r="K139" s="7">
        <f>ROUND(J139,0)</f>
        <v>75</v>
      </c>
      <c r="L139" s="11"/>
      <c r="M139" s="12">
        <v>0</v>
      </c>
      <c r="N139" s="12">
        <v>75</v>
      </c>
    </row>
    <row r="140" s="1" customFormat="1" ht="23" customHeight="1" spans="1:14">
      <c r="A140" s="7"/>
      <c r="B140" s="7"/>
      <c r="C140" s="7"/>
      <c r="D140" s="7" t="s">
        <v>182</v>
      </c>
      <c r="E140" s="8">
        <v>2</v>
      </c>
      <c r="F140" s="8">
        <v>30</v>
      </c>
      <c r="G140" s="8">
        <f>E140*F140</f>
        <v>60</v>
      </c>
      <c r="H140" s="8">
        <v>2</v>
      </c>
      <c r="I140" s="8">
        <v>30</v>
      </c>
      <c r="J140" s="8">
        <f>H140*I140</f>
        <v>60</v>
      </c>
      <c r="K140" s="7"/>
      <c r="L140" s="15" t="s">
        <v>23</v>
      </c>
      <c r="M140" s="14"/>
      <c r="N140" s="14"/>
    </row>
    <row r="141" s="1" customFormat="1" ht="23" customHeight="1" spans="1:14">
      <c r="A141" s="7"/>
      <c r="B141" s="7"/>
      <c r="C141" s="7"/>
      <c r="D141" s="7" t="s">
        <v>183</v>
      </c>
      <c r="E141" s="8">
        <v>1</v>
      </c>
      <c r="F141" s="8">
        <v>15</v>
      </c>
      <c r="G141" s="8">
        <f>E141*F141</f>
        <v>15</v>
      </c>
      <c r="H141" s="8">
        <v>1</v>
      </c>
      <c r="I141" s="8">
        <v>15</v>
      </c>
      <c r="J141" s="8">
        <f>H141*I141</f>
        <v>15</v>
      </c>
      <c r="K141" s="7"/>
      <c r="L141" s="15" t="s">
        <v>23</v>
      </c>
      <c r="M141" s="14"/>
      <c r="N141" s="14"/>
    </row>
    <row r="142" s="1" customFormat="1" ht="23" customHeight="1" spans="1:14">
      <c r="A142" s="7"/>
      <c r="B142" s="7">
        <v>4</v>
      </c>
      <c r="C142" s="7" t="s">
        <v>184</v>
      </c>
      <c r="D142" s="7" t="s">
        <v>19</v>
      </c>
      <c r="E142" s="8">
        <f t="shared" ref="E142:J142" si="52">E143</f>
        <v>24</v>
      </c>
      <c r="F142" s="8"/>
      <c r="G142" s="8">
        <f t="shared" si="52"/>
        <v>126.72</v>
      </c>
      <c r="H142" s="8">
        <f t="shared" si="52"/>
        <v>24</v>
      </c>
      <c r="I142" s="8"/>
      <c r="J142" s="8">
        <f t="shared" si="52"/>
        <v>126.72</v>
      </c>
      <c r="K142" s="7">
        <f>ROUND(J142,0)</f>
        <v>127</v>
      </c>
      <c r="L142" s="11"/>
      <c r="M142" s="12">
        <v>0</v>
      </c>
      <c r="N142" s="12">
        <v>127</v>
      </c>
    </row>
    <row r="143" s="1" customFormat="1" ht="23" customHeight="1" spans="1:14">
      <c r="A143" s="7"/>
      <c r="B143" s="7"/>
      <c r="C143" s="7"/>
      <c r="D143" s="7" t="s">
        <v>185</v>
      </c>
      <c r="E143" s="8">
        <v>24</v>
      </c>
      <c r="F143" s="8">
        <v>5.28</v>
      </c>
      <c r="G143" s="8">
        <f>E143*F143</f>
        <v>126.72</v>
      </c>
      <c r="H143" s="8">
        <v>24</v>
      </c>
      <c r="I143" s="8">
        <v>5.28</v>
      </c>
      <c r="J143" s="8">
        <f>H143*I143</f>
        <v>126.72</v>
      </c>
      <c r="K143" s="7"/>
      <c r="L143" s="15" t="s">
        <v>23</v>
      </c>
      <c r="M143" s="14"/>
      <c r="N143" s="14"/>
    </row>
    <row r="144" s="1" customFormat="1" ht="23" customHeight="1" spans="1:14">
      <c r="A144" s="7" t="s">
        <v>186</v>
      </c>
      <c r="B144" s="7" t="s">
        <v>17</v>
      </c>
      <c r="C144" s="7"/>
      <c r="D144" s="7"/>
      <c r="E144" s="8">
        <f>E145+E154+E156+E158+E160+E162</f>
        <v>369</v>
      </c>
      <c r="F144" s="8"/>
      <c r="G144" s="8">
        <f t="shared" ref="F144:K144" si="53">G145+G154+G156+G158+G160+G162</f>
        <v>3742.587</v>
      </c>
      <c r="H144" s="8">
        <f t="shared" si="53"/>
        <v>347</v>
      </c>
      <c r="I144" s="8"/>
      <c r="J144" s="8">
        <f t="shared" si="53"/>
        <v>3316.199</v>
      </c>
      <c r="K144" s="8">
        <f t="shared" si="53"/>
        <v>3317</v>
      </c>
      <c r="L144" s="8"/>
      <c r="M144" s="8">
        <v>0</v>
      </c>
      <c r="N144" s="8">
        <v>3317</v>
      </c>
    </row>
    <row r="145" s="1" customFormat="1" ht="23" customHeight="1" spans="1:14">
      <c r="A145" s="7"/>
      <c r="B145" s="7">
        <v>1</v>
      </c>
      <c r="C145" s="7" t="s">
        <v>187</v>
      </c>
      <c r="D145" s="7" t="s">
        <v>19</v>
      </c>
      <c r="E145" s="8">
        <f t="shared" ref="E145:J145" si="54">SUM(E146:E153)</f>
        <v>16</v>
      </c>
      <c r="F145" s="8"/>
      <c r="G145" s="8">
        <f t="shared" si="54"/>
        <v>95.027</v>
      </c>
      <c r="H145" s="8">
        <f t="shared" si="54"/>
        <v>16</v>
      </c>
      <c r="I145" s="8"/>
      <c r="J145" s="8">
        <f t="shared" si="54"/>
        <v>95.027</v>
      </c>
      <c r="K145" s="7">
        <f>ROUND(J145,0)</f>
        <v>95</v>
      </c>
      <c r="L145" s="11"/>
      <c r="M145" s="12">
        <v>0</v>
      </c>
      <c r="N145" s="12">
        <v>95</v>
      </c>
    </row>
    <row r="146" s="1" customFormat="1" ht="23" customHeight="1" spans="1:14">
      <c r="A146" s="7"/>
      <c r="B146" s="7"/>
      <c r="C146" s="7"/>
      <c r="D146" s="7" t="s">
        <v>188</v>
      </c>
      <c r="E146" s="8">
        <v>2</v>
      </c>
      <c r="F146" s="8">
        <v>2.226</v>
      </c>
      <c r="G146" s="8">
        <f t="shared" ref="G146:G153" si="55">E146*F146</f>
        <v>4.452</v>
      </c>
      <c r="H146" s="8">
        <v>2</v>
      </c>
      <c r="I146" s="8">
        <v>2.226</v>
      </c>
      <c r="J146" s="8">
        <f t="shared" ref="J146:J153" si="56">H146*I146</f>
        <v>4.452</v>
      </c>
      <c r="K146" s="7"/>
      <c r="L146" s="15" t="s">
        <v>23</v>
      </c>
      <c r="M146" s="14"/>
      <c r="N146" s="14"/>
    </row>
    <row r="147" s="1" customFormat="1" ht="23" customHeight="1" spans="1:14">
      <c r="A147" s="7"/>
      <c r="B147" s="7"/>
      <c r="C147" s="7"/>
      <c r="D147" s="7" t="s">
        <v>189</v>
      </c>
      <c r="E147" s="8">
        <v>1</v>
      </c>
      <c r="F147" s="8">
        <v>9.532</v>
      </c>
      <c r="G147" s="8">
        <f t="shared" si="55"/>
        <v>9.532</v>
      </c>
      <c r="H147" s="8">
        <v>1</v>
      </c>
      <c r="I147" s="8">
        <v>9.532</v>
      </c>
      <c r="J147" s="8">
        <f t="shared" si="56"/>
        <v>9.532</v>
      </c>
      <c r="K147" s="7"/>
      <c r="L147" s="15" t="s">
        <v>23</v>
      </c>
      <c r="M147" s="14"/>
      <c r="N147" s="14"/>
    </row>
    <row r="148" s="1" customFormat="1" ht="23" customHeight="1" spans="1:14">
      <c r="A148" s="7"/>
      <c r="B148" s="7"/>
      <c r="C148" s="7"/>
      <c r="D148" s="7" t="s">
        <v>190</v>
      </c>
      <c r="E148" s="8">
        <v>2</v>
      </c>
      <c r="F148" s="8">
        <v>2.7975</v>
      </c>
      <c r="G148" s="8">
        <f t="shared" si="55"/>
        <v>5.595</v>
      </c>
      <c r="H148" s="8">
        <v>2</v>
      </c>
      <c r="I148" s="8">
        <v>2.7975</v>
      </c>
      <c r="J148" s="8">
        <f t="shared" si="56"/>
        <v>5.595</v>
      </c>
      <c r="K148" s="7"/>
      <c r="L148" s="15" t="s">
        <v>23</v>
      </c>
      <c r="M148" s="14"/>
      <c r="N148" s="14"/>
    </row>
    <row r="149" s="1" customFormat="1" ht="23" customHeight="1" spans="1:14">
      <c r="A149" s="7"/>
      <c r="B149" s="7"/>
      <c r="C149" s="7"/>
      <c r="D149" s="7" t="s">
        <v>191</v>
      </c>
      <c r="E149" s="8">
        <v>2</v>
      </c>
      <c r="F149" s="8">
        <v>3.51</v>
      </c>
      <c r="G149" s="8">
        <f t="shared" si="55"/>
        <v>7.02</v>
      </c>
      <c r="H149" s="8">
        <v>2</v>
      </c>
      <c r="I149" s="8">
        <v>3.51</v>
      </c>
      <c r="J149" s="8">
        <f t="shared" si="56"/>
        <v>7.02</v>
      </c>
      <c r="K149" s="7"/>
      <c r="L149" s="15" t="s">
        <v>23</v>
      </c>
      <c r="M149" s="14"/>
      <c r="N149" s="14"/>
    </row>
    <row r="150" s="1" customFormat="1" ht="23" customHeight="1" spans="1:14">
      <c r="A150" s="7"/>
      <c r="B150" s="7"/>
      <c r="C150" s="7"/>
      <c r="D150" s="7" t="s">
        <v>192</v>
      </c>
      <c r="E150" s="8">
        <v>2</v>
      </c>
      <c r="F150" s="8">
        <v>5.94</v>
      </c>
      <c r="G150" s="8">
        <f t="shared" si="55"/>
        <v>11.88</v>
      </c>
      <c r="H150" s="8">
        <v>2</v>
      </c>
      <c r="I150" s="8">
        <v>5.94</v>
      </c>
      <c r="J150" s="8">
        <f t="shared" si="56"/>
        <v>11.88</v>
      </c>
      <c r="K150" s="7"/>
      <c r="L150" s="15" t="s">
        <v>23</v>
      </c>
      <c r="M150" s="14"/>
      <c r="N150" s="14"/>
    </row>
    <row r="151" s="1" customFormat="1" ht="23" customHeight="1" spans="1:14">
      <c r="A151" s="7"/>
      <c r="B151" s="7"/>
      <c r="C151" s="7"/>
      <c r="D151" s="7" t="s">
        <v>193</v>
      </c>
      <c r="E151" s="8">
        <v>4</v>
      </c>
      <c r="F151" s="8">
        <v>7.039</v>
      </c>
      <c r="G151" s="8">
        <f t="shared" si="55"/>
        <v>28.156</v>
      </c>
      <c r="H151" s="8">
        <v>4</v>
      </c>
      <c r="I151" s="8">
        <v>7.039</v>
      </c>
      <c r="J151" s="8">
        <f t="shared" si="56"/>
        <v>28.156</v>
      </c>
      <c r="K151" s="7"/>
      <c r="L151" s="15" t="s">
        <v>23</v>
      </c>
      <c r="M151" s="14"/>
      <c r="N151" s="14"/>
    </row>
    <row r="152" s="1" customFormat="1" ht="23" customHeight="1" spans="1:14">
      <c r="A152" s="7"/>
      <c r="B152" s="7"/>
      <c r="C152" s="7"/>
      <c r="D152" s="7" t="s">
        <v>194</v>
      </c>
      <c r="E152" s="8">
        <v>2</v>
      </c>
      <c r="F152" s="8">
        <v>9.532</v>
      </c>
      <c r="G152" s="8">
        <f t="shared" si="55"/>
        <v>19.064</v>
      </c>
      <c r="H152" s="8">
        <v>2</v>
      </c>
      <c r="I152" s="8">
        <v>9.532</v>
      </c>
      <c r="J152" s="8">
        <f t="shared" si="56"/>
        <v>19.064</v>
      </c>
      <c r="K152" s="7"/>
      <c r="L152" s="15" t="s">
        <v>23</v>
      </c>
      <c r="M152" s="14"/>
      <c r="N152" s="14"/>
    </row>
    <row r="153" s="1" customFormat="1" ht="23" customHeight="1" spans="1:14">
      <c r="A153" s="7"/>
      <c r="B153" s="7"/>
      <c r="C153" s="7"/>
      <c r="D153" s="7" t="s">
        <v>195</v>
      </c>
      <c r="E153" s="8">
        <v>1</v>
      </c>
      <c r="F153" s="8">
        <v>9.328</v>
      </c>
      <c r="G153" s="8">
        <f t="shared" si="55"/>
        <v>9.328</v>
      </c>
      <c r="H153" s="8">
        <v>1</v>
      </c>
      <c r="I153" s="8">
        <v>9.328</v>
      </c>
      <c r="J153" s="8">
        <f t="shared" si="56"/>
        <v>9.328</v>
      </c>
      <c r="K153" s="7"/>
      <c r="L153" s="15" t="s">
        <v>23</v>
      </c>
      <c r="M153" s="14"/>
      <c r="N153" s="14"/>
    </row>
    <row r="154" s="1" customFormat="1" ht="23" customHeight="1" spans="1:14">
      <c r="A154" s="7"/>
      <c r="B154" s="7">
        <v>2</v>
      </c>
      <c r="C154" s="7" t="s">
        <v>196</v>
      </c>
      <c r="D154" s="7" t="s">
        <v>19</v>
      </c>
      <c r="E154" s="8">
        <f t="shared" ref="E154:J154" si="57">E155</f>
        <v>5</v>
      </c>
      <c r="F154" s="8"/>
      <c r="G154" s="8">
        <f t="shared" si="57"/>
        <v>28.14</v>
      </c>
      <c r="H154" s="8">
        <f t="shared" si="57"/>
        <v>4</v>
      </c>
      <c r="I154" s="8"/>
      <c r="J154" s="8">
        <f t="shared" si="57"/>
        <v>22.512</v>
      </c>
      <c r="K154" s="7">
        <f>ROUND(J154,0)</f>
        <v>23</v>
      </c>
      <c r="L154" s="11"/>
      <c r="M154" s="12">
        <v>0</v>
      </c>
      <c r="N154" s="12">
        <v>23</v>
      </c>
    </row>
    <row r="155" s="1" customFormat="1" ht="23" customHeight="1" spans="1:14">
      <c r="A155" s="7"/>
      <c r="B155" s="7"/>
      <c r="C155" s="7"/>
      <c r="D155" s="7" t="s">
        <v>197</v>
      </c>
      <c r="E155" s="8">
        <v>5</v>
      </c>
      <c r="F155" s="8">
        <v>5.628</v>
      </c>
      <c r="G155" s="8">
        <f>E155*F155</f>
        <v>28.14</v>
      </c>
      <c r="H155" s="8">
        <v>4</v>
      </c>
      <c r="I155" s="8">
        <v>5.628</v>
      </c>
      <c r="J155" s="8">
        <f>H155*I155</f>
        <v>22.512</v>
      </c>
      <c r="K155" s="7"/>
      <c r="L155" s="13" t="s">
        <v>21</v>
      </c>
      <c r="M155" s="14"/>
      <c r="N155" s="14"/>
    </row>
    <row r="156" s="1" customFormat="1" ht="23" customHeight="1" spans="1:14">
      <c r="A156" s="7"/>
      <c r="B156" s="7">
        <v>3</v>
      </c>
      <c r="C156" s="7" t="s">
        <v>198</v>
      </c>
      <c r="D156" s="7" t="s">
        <v>19</v>
      </c>
      <c r="E156" s="8">
        <f t="shared" ref="E156:J156" si="58">E157</f>
        <v>2</v>
      </c>
      <c r="F156" s="8"/>
      <c r="G156" s="8">
        <f t="shared" si="58"/>
        <v>59.7</v>
      </c>
      <c r="H156" s="8">
        <f t="shared" si="58"/>
        <v>2</v>
      </c>
      <c r="I156" s="8"/>
      <c r="J156" s="8">
        <f t="shared" si="58"/>
        <v>59.7</v>
      </c>
      <c r="K156" s="7">
        <f>ROUND(J156,0)</f>
        <v>60</v>
      </c>
      <c r="L156" s="11"/>
      <c r="M156" s="12">
        <v>0</v>
      </c>
      <c r="N156" s="12">
        <v>60</v>
      </c>
    </row>
    <row r="157" s="1" customFormat="1" ht="23" customHeight="1" spans="1:14">
      <c r="A157" s="7"/>
      <c r="B157" s="7"/>
      <c r="C157" s="7"/>
      <c r="D157" s="7" t="s">
        <v>199</v>
      </c>
      <c r="E157" s="8">
        <v>2</v>
      </c>
      <c r="F157" s="8">
        <v>29.85</v>
      </c>
      <c r="G157" s="8">
        <f>E157*F157</f>
        <v>59.7</v>
      </c>
      <c r="H157" s="8">
        <v>2</v>
      </c>
      <c r="I157" s="8">
        <v>29.85</v>
      </c>
      <c r="J157" s="8">
        <f>H157*I157</f>
        <v>59.7</v>
      </c>
      <c r="K157" s="7"/>
      <c r="L157" s="15" t="s">
        <v>23</v>
      </c>
      <c r="M157" s="14"/>
      <c r="N157" s="14"/>
    </row>
    <row r="158" s="1" customFormat="1" ht="23" customHeight="1" spans="1:14">
      <c r="A158" s="7"/>
      <c r="B158" s="7">
        <v>4</v>
      </c>
      <c r="C158" s="7" t="s">
        <v>200</v>
      </c>
      <c r="D158" s="7" t="s">
        <v>19</v>
      </c>
      <c r="E158" s="8">
        <f t="shared" ref="E158:J158" si="59">E159</f>
        <v>1</v>
      </c>
      <c r="F158" s="8"/>
      <c r="G158" s="8">
        <f t="shared" si="59"/>
        <v>9.4</v>
      </c>
      <c r="H158" s="8">
        <f t="shared" si="59"/>
        <v>0</v>
      </c>
      <c r="I158" s="8"/>
      <c r="J158" s="8">
        <f t="shared" si="59"/>
        <v>0</v>
      </c>
      <c r="K158" s="7">
        <f>ROUND(J158,0)</f>
        <v>0</v>
      </c>
      <c r="L158" s="11"/>
      <c r="M158" s="12">
        <v>0</v>
      </c>
      <c r="N158" s="12">
        <v>0</v>
      </c>
    </row>
    <row r="159" s="1" customFormat="1" ht="23" customHeight="1" spans="1:14">
      <c r="A159" s="7"/>
      <c r="B159" s="7"/>
      <c r="C159" s="7"/>
      <c r="D159" s="7" t="s">
        <v>201</v>
      </c>
      <c r="E159" s="8">
        <v>1</v>
      </c>
      <c r="F159" s="8">
        <v>9.4</v>
      </c>
      <c r="G159" s="8">
        <f>E159*F159</f>
        <v>9.4</v>
      </c>
      <c r="H159" s="8">
        <v>0</v>
      </c>
      <c r="I159" s="8">
        <v>0</v>
      </c>
      <c r="J159" s="8">
        <f>H159*I159</f>
        <v>0</v>
      </c>
      <c r="K159" s="7"/>
      <c r="L159" s="13" t="s">
        <v>202</v>
      </c>
      <c r="M159" s="14"/>
      <c r="N159" s="14"/>
    </row>
    <row r="160" s="1" customFormat="1" ht="23" customHeight="1" spans="1:14">
      <c r="A160" s="7"/>
      <c r="B160" s="7">
        <v>5</v>
      </c>
      <c r="C160" s="7" t="s">
        <v>203</v>
      </c>
      <c r="D160" s="7" t="s">
        <v>19</v>
      </c>
      <c r="E160" s="8">
        <f t="shared" ref="E160:J160" si="60">E161</f>
        <v>4</v>
      </c>
      <c r="F160" s="8"/>
      <c r="G160" s="8">
        <f t="shared" si="60"/>
        <v>15.552</v>
      </c>
      <c r="H160" s="8">
        <f t="shared" si="60"/>
        <v>4</v>
      </c>
      <c r="I160" s="8"/>
      <c r="J160" s="8">
        <f t="shared" si="60"/>
        <v>15.552</v>
      </c>
      <c r="K160" s="7">
        <f>ROUND(J160,0)</f>
        <v>16</v>
      </c>
      <c r="L160" s="11"/>
      <c r="M160" s="12">
        <v>0</v>
      </c>
      <c r="N160" s="12">
        <v>16</v>
      </c>
    </row>
    <row r="161" s="1" customFormat="1" ht="23" customHeight="1" spans="1:14">
      <c r="A161" s="7"/>
      <c r="B161" s="7"/>
      <c r="C161" s="7"/>
      <c r="D161" s="7" t="s">
        <v>204</v>
      </c>
      <c r="E161" s="8">
        <v>4</v>
      </c>
      <c r="F161" s="8">
        <v>3.888</v>
      </c>
      <c r="G161" s="8">
        <f>E161*F161</f>
        <v>15.552</v>
      </c>
      <c r="H161" s="8">
        <v>4</v>
      </c>
      <c r="I161" s="8">
        <v>3.888</v>
      </c>
      <c r="J161" s="8">
        <f>H161*I161</f>
        <v>15.552</v>
      </c>
      <c r="K161" s="7"/>
      <c r="L161" s="15" t="s">
        <v>23</v>
      </c>
      <c r="M161" s="14"/>
      <c r="N161" s="14"/>
    </row>
    <row r="162" s="1" customFormat="1" ht="23" customHeight="1" spans="1:14">
      <c r="A162" s="7"/>
      <c r="B162" s="7">
        <v>6</v>
      </c>
      <c r="C162" s="7" t="s">
        <v>205</v>
      </c>
      <c r="D162" s="7" t="s">
        <v>19</v>
      </c>
      <c r="E162" s="8">
        <f t="shared" ref="E162:J162" si="61">SUM(E163:E166)</f>
        <v>341</v>
      </c>
      <c r="F162" s="8"/>
      <c r="G162" s="8">
        <f t="shared" si="61"/>
        <v>3534.768</v>
      </c>
      <c r="H162" s="8">
        <f t="shared" si="61"/>
        <v>321</v>
      </c>
      <c r="I162" s="8"/>
      <c r="J162" s="8">
        <f t="shared" si="61"/>
        <v>3123.408</v>
      </c>
      <c r="K162" s="7">
        <f>ROUND(J162,0)</f>
        <v>3123</v>
      </c>
      <c r="L162" s="11"/>
      <c r="M162" s="12">
        <v>0</v>
      </c>
      <c r="N162" s="12">
        <v>3123</v>
      </c>
    </row>
    <row r="163" s="1" customFormat="1" ht="23" customHeight="1" spans="1:14">
      <c r="A163" s="7"/>
      <c r="B163" s="7"/>
      <c r="C163" s="7"/>
      <c r="D163" s="7" t="s">
        <v>206</v>
      </c>
      <c r="E163" s="8">
        <v>3</v>
      </c>
      <c r="F163" s="8">
        <v>6.234</v>
      </c>
      <c r="G163" s="8">
        <f>E163*F163</f>
        <v>18.702</v>
      </c>
      <c r="H163" s="8">
        <v>3</v>
      </c>
      <c r="I163" s="8">
        <v>6.234</v>
      </c>
      <c r="J163" s="8">
        <f>H163*I163</f>
        <v>18.702</v>
      </c>
      <c r="K163" s="7"/>
      <c r="L163" s="15" t="s">
        <v>23</v>
      </c>
      <c r="M163" s="14"/>
      <c r="N163" s="14"/>
    </row>
    <row r="164" s="1" customFormat="1" ht="23" customHeight="1" spans="1:14">
      <c r="A164" s="7"/>
      <c r="B164" s="7"/>
      <c r="C164" s="7"/>
      <c r="D164" s="7" t="s">
        <v>207</v>
      </c>
      <c r="E164" s="8">
        <v>1</v>
      </c>
      <c r="F164" s="8">
        <v>8.466</v>
      </c>
      <c r="G164" s="8">
        <f>E164*F164</f>
        <v>8.466</v>
      </c>
      <c r="H164" s="8">
        <v>1</v>
      </c>
      <c r="I164" s="8">
        <v>8.466</v>
      </c>
      <c r="J164" s="8">
        <f>H164*I164</f>
        <v>8.466</v>
      </c>
      <c r="K164" s="7"/>
      <c r="L164" s="15" t="s">
        <v>23</v>
      </c>
      <c r="M164" s="14"/>
      <c r="N164" s="14"/>
    </row>
    <row r="165" s="1" customFormat="1" ht="23" customHeight="1" spans="1:14">
      <c r="A165" s="7"/>
      <c r="B165" s="7"/>
      <c r="C165" s="7"/>
      <c r="D165" s="7" t="s">
        <v>208</v>
      </c>
      <c r="E165" s="8">
        <v>280</v>
      </c>
      <c r="F165" s="8">
        <v>6.42</v>
      </c>
      <c r="G165" s="8">
        <f>E165*F165</f>
        <v>1797.6</v>
      </c>
      <c r="H165" s="8">
        <v>272</v>
      </c>
      <c r="I165" s="8">
        <v>6.42</v>
      </c>
      <c r="J165" s="8">
        <f>H165*I165</f>
        <v>1746.24</v>
      </c>
      <c r="K165" s="7"/>
      <c r="L165" s="13" t="s">
        <v>25</v>
      </c>
      <c r="M165" s="14"/>
      <c r="N165" s="14"/>
    </row>
    <row r="166" s="1" customFormat="1" ht="23" customHeight="1" spans="1:14">
      <c r="A166" s="7"/>
      <c r="B166" s="7"/>
      <c r="C166" s="7"/>
      <c r="D166" s="7" t="s">
        <v>209</v>
      </c>
      <c r="E166" s="8">
        <v>57</v>
      </c>
      <c r="F166" s="8">
        <v>30</v>
      </c>
      <c r="G166" s="8">
        <f>E166*F166</f>
        <v>1710</v>
      </c>
      <c r="H166" s="8">
        <v>45</v>
      </c>
      <c r="I166" s="8">
        <v>30</v>
      </c>
      <c r="J166" s="8">
        <f>H166*I166</f>
        <v>1350</v>
      </c>
      <c r="K166" s="7"/>
      <c r="L166" s="13" t="s">
        <v>210</v>
      </c>
      <c r="M166" s="14"/>
      <c r="N166" s="14"/>
    </row>
    <row r="167" s="1" customFormat="1" ht="23" customHeight="1" spans="1:14">
      <c r="A167" s="7" t="s">
        <v>211</v>
      </c>
      <c r="B167" s="7" t="s">
        <v>17</v>
      </c>
      <c r="C167" s="7"/>
      <c r="D167" s="7"/>
      <c r="E167" s="8">
        <f>E168</f>
        <v>77</v>
      </c>
      <c r="F167" s="8"/>
      <c r="G167" s="8">
        <f t="shared" ref="F167:K167" si="62">G168</f>
        <v>728.282</v>
      </c>
      <c r="H167" s="8">
        <f t="shared" si="62"/>
        <v>0</v>
      </c>
      <c r="I167" s="8"/>
      <c r="J167" s="8">
        <f t="shared" si="62"/>
        <v>0</v>
      </c>
      <c r="K167" s="8">
        <f t="shared" si="62"/>
        <v>0</v>
      </c>
      <c r="L167" s="8"/>
      <c r="M167" s="8">
        <v>0</v>
      </c>
      <c r="N167" s="8">
        <v>0</v>
      </c>
    </row>
    <row r="168" s="1" customFormat="1" ht="23" customHeight="1" spans="1:14">
      <c r="A168" s="7"/>
      <c r="B168" s="7">
        <v>1</v>
      </c>
      <c r="C168" s="7" t="s">
        <v>212</v>
      </c>
      <c r="D168" s="7" t="s">
        <v>19</v>
      </c>
      <c r="E168" s="8">
        <f t="shared" ref="E168:J168" si="63">SUM(E169:E171)</f>
        <v>77</v>
      </c>
      <c r="F168" s="8"/>
      <c r="G168" s="8">
        <f t="shared" si="63"/>
        <v>728.282</v>
      </c>
      <c r="H168" s="8">
        <f t="shared" si="63"/>
        <v>0</v>
      </c>
      <c r="I168" s="8"/>
      <c r="J168" s="8">
        <f t="shared" si="63"/>
        <v>0</v>
      </c>
      <c r="K168" s="7">
        <f>ROUND(J168,0)</f>
        <v>0</v>
      </c>
      <c r="L168" s="11"/>
      <c r="M168" s="12">
        <v>0</v>
      </c>
      <c r="N168" s="12">
        <v>0</v>
      </c>
    </row>
    <row r="169" s="1" customFormat="1" ht="23" customHeight="1" spans="1:14">
      <c r="A169" s="7"/>
      <c r="B169" s="7"/>
      <c r="C169" s="7"/>
      <c r="D169" s="7" t="s">
        <v>213</v>
      </c>
      <c r="E169" s="8">
        <v>5</v>
      </c>
      <c r="F169" s="8">
        <v>9.4</v>
      </c>
      <c r="G169" s="8">
        <f>E169*F169</f>
        <v>47</v>
      </c>
      <c r="H169" s="8">
        <v>0</v>
      </c>
      <c r="I169" s="8">
        <v>0</v>
      </c>
      <c r="J169" s="8">
        <f>H169*I169</f>
        <v>0</v>
      </c>
      <c r="K169" s="7"/>
      <c r="L169" s="13" t="s">
        <v>214</v>
      </c>
      <c r="M169" s="14"/>
      <c r="N169" s="14"/>
    </row>
    <row r="170" s="1" customFormat="1" ht="23" customHeight="1" spans="1:14">
      <c r="A170" s="7"/>
      <c r="B170" s="7"/>
      <c r="C170" s="7"/>
      <c r="D170" s="7" t="s">
        <v>215</v>
      </c>
      <c r="E170" s="8">
        <v>9</v>
      </c>
      <c r="F170" s="8">
        <v>11.116</v>
      </c>
      <c r="G170" s="8">
        <f>E170*F170</f>
        <v>100.044</v>
      </c>
      <c r="H170" s="8">
        <v>0</v>
      </c>
      <c r="I170" s="8">
        <v>0</v>
      </c>
      <c r="J170" s="8">
        <f>H170*I170</f>
        <v>0</v>
      </c>
      <c r="K170" s="7"/>
      <c r="L170" s="13" t="s">
        <v>216</v>
      </c>
      <c r="M170" s="14"/>
      <c r="N170" s="14"/>
    </row>
    <row r="171" s="1" customFormat="1" ht="23" customHeight="1" spans="1:14">
      <c r="A171" s="7"/>
      <c r="B171" s="7"/>
      <c r="C171" s="7"/>
      <c r="D171" s="7" t="s">
        <v>217</v>
      </c>
      <c r="E171" s="8">
        <v>63</v>
      </c>
      <c r="F171" s="8">
        <v>9.226</v>
      </c>
      <c r="G171" s="8">
        <f>E171*F171</f>
        <v>581.238</v>
      </c>
      <c r="H171" s="8">
        <v>0</v>
      </c>
      <c r="I171" s="8">
        <v>0</v>
      </c>
      <c r="J171" s="8">
        <f>H171*I171</f>
        <v>0</v>
      </c>
      <c r="K171" s="7"/>
      <c r="L171" s="13" t="s">
        <v>218</v>
      </c>
      <c r="M171" s="14"/>
      <c r="N171" s="14"/>
    </row>
    <row r="172" s="1" customFormat="1" ht="23" customHeight="1" spans="1:14">
      <c r="A172" s="7" t="s">
        <v>219</v>
      </c>
      <c r="B172" s="7" t="s">
        <v>17</v>
      </c>
      <c r="C172" s="7"/>
      <c r="D172" s="7"/>
      <c r="E172" s="8">
        <f>E173+E176+E178+E204+E208+E211+E220</f>
        <v>1394</v>
      </c>
      <c r="F172" s="8"/>
      <c r="G172" s="8">
        <f t="shared" ref="F172:K172" si="64">G173+G176+G178+G204+G208+G211+G220</f>
        <v>12049.6324</v>
      </c>
      <c r="H172" s="8">
        <f t="shared" si="64"/>
        <v>1117</v>
      </c>
      <c r="I172" s="8"/>
      <c r="J172" s="8">
        <f t="shared" si="64"/>
        <v>10196.608</v>
      </c>
      <c r="K172" s="8">
        <f t="shared" si="64"/>
        <v>10197</v>
      </c>
      <c r="L172" s="8"/>
      <c r="M172" s="8">
        <v>0</v>
      </c>
      <c r="N172" s="8">
        <v>10197</v>
      </c>
    </row>
    <row r="173" s="1" customFormat="1" ht="23" customHeight="1" spans="1:14">
      <c r="A173" s="7"/>
      <c r="B173" s="7">
        <v>1</v>
      </c>
      <c r="C173" s="7" t="s">
        <v>220</v>
      </c>
      <c r="D173" s="7" t="s">
        <v>19</v>
      </c>
      <c r="E173" s="8">
        <f t="shared" ref="E173:J173" si="65">SUM(E174:E175)</f>
        <v>11</v>
      </c>
      <c r="F173" s="8"/>
      <c r="G173" s="8">
        <f t="shared" si="65"/>
        <v>39.6</v>
      </c>
      <c r="H173" s="8">
        <f t="shared" si="65"/>
        <v>0</v>
      </c>
      <c r="I173" s="8"/>
      <c r="J173" s="8">
        <f t="shared" si="65"/>
        <v>0</v>
      </c>
      <c r="K173" s="7">
        <f>ROUND(J173,0)</f>
        <v>0</v>
      </c>
      <c r="L173" s="11"/>
      <c r="M173" s="12">
        <v>0</v>
      </c>
      <c r="N173" s="12">
        <v>0</v>
      </c>
    </row>
    <row r="174" s="1" customFormat="1" ht="23" customHeight="1" spans="1:14">
      <c r="A174" s="7"/>
      <c r="B174" s="7"/>
      <c r="C174" s="7"/>
      <c r="D174" s="7" t="s">
        <v>221</v>
      </c>
      <c r="E174" s="8">
        <v>9</v>
      </c>
      <c r="F174" s="8">
        <v>3.6</v>
      </c>
      <c r="G174" s="8">
        <f>E174*F174</f>
        <v>32.4</v>
      </c>
      <c r="H174" s="8">
        <v>0</v>
      </c>
      <c r="I174" s="8">
        <v>0</v>
      </c>
      <c r="J174" s="8">
        <f>H174*I174</f>
        <v>0</v>
      </c>
      <c r="K174" s="7"/>
      <c r="L174" s="13" t="s">
        <v>216</v>
      </c>
      <c r="M174" s="14"/>
      <c r="N174" s="14"/>
    </row>
    <row r="175" s="1" customFormat="1" ht="23" customHeight="1" spans="1:14">
      <c r="A175" s="7"/>
      <c r="B175" s="7"/>
      <c r="C175" s="7"/>
      <c r="D175" s="7" t="s">
        <v>222</v>
      </c>
      <c r="E175" s="8">
        <v>2</v>
      </c>
      <c r="F175" s="8">
        <v>3.6</v>
      </c>
      <c r="G175" s="8">
        <f>E175*F175</f>
        <v>7.2</v>
      </c>
      <c r="H175" s="8">
        <v>0</v>
      </c>
      <c r="I175" s="8">
        <v>0</v>
      </c>
      <c r="J175" s="8">
        <f>H175*I175</f>
        <v>0</v>
      </c>
      <c r="K175" s="7"/>
      <c r="L175" s="13" t="s">
        <v>76</v>
      </c>
      <c r="M175" s="14"/>
      <c r="N175" s="14"/>
    </row>
    <row r="176" s="1" customFormat="1" ht="23" customHeight="1" spans="1:14">
      <c r="A176" s="7"/>
      <c r="B176" s="7">
        <v>2</v>
      </c>
      <c r="C176" s="7" t="s">
        <v>223</v>
      </c>
      <c r="D176" s="7" t="s">
        <v>19</v>
      </c>
      <c r="E176" s="8">
        <f t="shared" ref="E176:J176" si="66">E177</f>
        <v>6</v>
      </c>
      <c r="F176" s="8"/>
      <c r="G176" s="8">
        <f t="shared" si="66"/>
        <v>68.076</v>
      </c>
      <c r="H176" s="8">
        <f t="shared" si="66"/>
        <v>0</v>
      </c>
      <c r="I176" s="8"/>
      <c r="J176" s="8">
        <f t="shared" si="66"/>
        <v>0</v>
      </c>
      <c r="K176" s="7">
        <f>ROUND(J176,0)</f>
        <v>0</v>
      </c>
      <c r="L176" s="11"/>
      <c r="M176" s="12">
        <v>0</v>
      </c>
      <c r="N176" s="12">
        <v>0</v>
      </c>
    </row>
    <row r="177" s="1" customFormat="1" ht="23" customHeight="1" spans="1:14">
      <c r="A177" s="7"/>
      <c r="B177" s="7"/>
      <c r="C177" s="7"/>
      <c r="D177" s="7" t="s">
        <v>224</v>
      </c>
      <c r="E177" s="8">
        <v>6</v>
      </c>
      <c r="F177" s="8">
        <v>11.346</v>
      </c>
      <c r="G177" s="8">
        <f>E177*F177</f>
        <v>68.076</v>
      </c>
      <c r="H177" s="8">
        <v>0</v>
      </c>
      <c r="I177" s="8">
        <v>0</v>
      </c>
      <c r="J177" s="8">
        <f>H177*I177</f>
        <v>0</v>
      </c>
      <c r="K177" s="7"/>
      <c r="L177" s="13" t="s">
        <v>225</v>
      </c>
      <c r="M177" s="14"/>
      <c r="N177" s="14"/>
    </row>
    <row r="178" s="1" customFormat="1" ht="23" customHeight="1" spans="1:14">
      <c r="A178" s="7"/>
      <c r="B178" s="7">
        <v>3</v>
      </c>
      <c r="C178" s="7" t="s">
        <v>226</v>
      </c>
      <c r="D178" s="7" t="s">
        <v>19</v>
      </c>
      <c r="E178" s="8">
        <f t="shared" ref="E178:J178" si="67">SUM(E179:E203)</f>
        <v>225</v>
      </c>
      <c r="F178" s="8"/>
      <c r="G178" s="8">
        <f t="shared" si="67"/>
        <v>1479.9864</v>
      </c>
      <c r="H178" s="8">
        <f t="shared" si="67"/>
        <v>0</v>
      </c>
      <c r="I178" s="8"/>
      <c r="J178" s="8">
        <f t="shared" si="67"/>
        <v>0</v>
      </c>
      <c r="K178" s="7">
        <f>ROUND(J178,0)</f>
        <v>0</v>
      </c>
      <c r="L178" s="11"/>
      <c r="M178" s="12">
        <v>0</v>
      </c>
      <c r="N178" s="12">
        <v>0</v>
      </c>
    </row>
    <row r="179" s="1" customFormat="1" ht="23" customHeight="1" spans="1:14">
      <c r="A179" s="7"/>
      <c r="B179" s="7"/>
      <c r="C179" s="7"/>
      <c r="D179" s="7" t="s">
        <v>227</v>
      </c>
      <c r="E179" s="8">
        <v>2</v>
      </c>
      <c r="F179" s="8">
        <v>3.96</v>
      </c>
      <c r="G179" s="8">
        <f t="shared" ref="G179:G203" si="68">E179*F179</f>
        <v>7.92</v>
      </c>
      <c r="H179" s="8">
        <v>0</v>
      </c>
      <c r="I179" s="8">
        <v>0</v>
      </c>
      <c r="J179" s="8">
        <f t="shared" ref="J179:J203" si="69">H179*I179</f>
        <v>0</v>
      </c>
      <c r="K179" s="7"/>
      <c r="L179" s="13" t="s">
        <v>228</v>
      </c>
      <c r="M179" s="14"/>
      <c r="N179" s="14"/>
    </row>
    <row r="180" s="1" customFormat="1" ht="23" customHeight="1" spans="1:14">
      <c r="A180" s="7"/>
      <c r="B180" s="7"/>
      <c r="C180" s="7"/>
      <c r="D180" s="7" t="s">
        <v>229</v>
      </c>
      <c r="E180" s="8">
        <v>3</v>
      </c>
      <c r="F180" s="8">
        <v>4.84</v>
      </c>
      <c r="G180" s="8">
        <f t="shared" si="68"/>
        <v>14.52</v>
      </c>
      <c r="H180" s="8">
        <v>0</v>
      </c>
      <c r="I180" s="8">
        <v>0</v>
      </c>
      <c r="J180" s="8">
        <f t="shared" si="69"/>
        <v>0</v>
      </c>
      <c r="K180" s="7"/>
      <c r="L180" s="13" t="s">
        <v>230</v>
      </c>
      <c r="M180" s="14"/>
      <c r="N180" s="14"/>
    </row>
    <row r="181" s="1" customFormat="1" ht="23" customHeight="1" spans="1:14">
      <c r="A181" s="7"/>
      <c r="B181" s="7"/>
      <c r="C181" s="7"/>
      <c r="D181" s="7" t="s">
        <v>231</v>
      </c>
      <c r="E181" s="8">
        <v>1</v>
      </c>
      <c r="F181" s="8">
        <v>4.4</v>
      </c>
      <c r="G181" s="8">
        <f t="shared" si="68"/>
        <v>4.4</v>
      </c>
      <c r="H181" s="8">
        <v>0</v>
      </c>
      <c r="I181" s="8">
        <v>0</v>
      </c>
      <c r="J181" s="8">
        <f t="shared" si="69"/>
        <v>0</v>
      </c>
      <c r="K181" s="7"/>
      <c r="L181" s="13" t="s">
        <v>202</v>
      </c>
      <c r="M181" s="14"/>
      <c r="N181" s="14"/>
    </row>
    <row r="182" s="1" customFormat="1" ht="23" customHeight="1" spans="1:14">
      <c r="A182" s="7"/>
      <c r="B182" s="7"/>
      <c r="C182" s="7"/>
      <c r="D182" s="7" t="s">
        <v>232</v>
      </c>
      <c r="E182" s="8">
        <v>67</v>
      </c>
      <c r="F182" s="8">
        <v>5.736</v>
      </c>
      <c r="G182" s="8">
        <f t="shared" si="68"/>
        <v>384.312</v>
      </c>
      <c r="H182" s="8">
        <v>0</v>
      </c>
      <c r="I182" s="8">
        <v>0</v>
      </c>
      <c r="J182" s="8">
        <f t="shared" si="69"/>
        <v>0</v>
      </c>
      <c r="K182" s="7"/>
      <c r="L182" s="13" t="s">
        <v>233</v>
      </c>
      <c r="M182" s="14"/>
      <c r="N182" s="14"/>
    </row>
    <row r="183" s="1" customFormat="1" ht="23" customHeight="1" spans="1:14">
      <c r="A183" s="7"/>
      <c r="B183" s="7"/>
      <c r="C183" s="7"/>
      <c r="D183" s="7" t="s">
        <v>232</v>
      </c>
      <c r="E183" s="8">
        <v>6</v>
      </c>
      <c r="F183" s="8">
        <v>5.772</v>
      </c>
      <c r="G183" s="8">
        <f t="shared" si="68"/>
        <v>34.632</v>
      </c>
      <c r="H183" s="8">
        <v>0</v>
      </c>
      <c r="I183" s="8">
        <v>0</v>
      </c>
      <c r="J183" s="8">
        <f t="shared" si="69"/>
        <v>0</v>
      </c>
      <c r="K183" s="7"/>
      <c r="L183" s="13" t="s">
        <v>225</v>
      </c>
      <c r="M183" s="14"/>
      <c r="N183" s="14"/>
    </row>
    <row r="184" s="1" customFormat="1" ht="23" customHeight="1" spans="1:14">
      <c r="A184" s="7"/>
      <c r="B184" s="7"/>
      <c r="C184" s="7"/>
      <c r="D184" s="7" t="s">
        <v>234</v>
      </c>
      <c r="E184" s="8">
        <v>8</v>
      </c>
      <c r="F184" s="8">
        <v>5.484</v>
      </c>
      <c r="G184" s="8">
        <f t="shared" si="68"/>
        <v>43.872</v>
      </c>
      <c r="H184" s="8">
        <v>0</v>
      </c>
      <c r="I184" s="8">
        <v>0</v>
      </c>
      <c r="J184" s="8">
        <f t="shared" si="69"/>
        <v>0</v>
      </c>
      <c r="K184" s="7"/>
      <c r="L184" s="13" t="s">
        <v>235</v>
      </c>
      <c r="M184" s="14"/>
      <c r="N184" s="14"/>
    </row>
    <row r="185" s="1" customFormat="1" ht="23" customHeight="1" spans="1:14">
      <c r="A185" s="7"/>
      <c r="B185" s="7"/>
      <c r="C185" s="7"/>
      <c r="D185" s="7" t="s">
        <v>236</v>
      </c>
      <c r="E185" s="8">
        <v>24</v>
      </c>
      <c r="F185" s="8">
        <v>5.484</v>
      </c>
      <c r="G185" s="8">
        <f t="shared" si="68"/>
        <v>131.616</v>
      </c>
      <c r="H185" s="8">
        <v>0</v>
      </c>
      <c r="I185" s="8">
        <v>0</v>
      </c>
      <c r="J185" s="8">
        <f t="shared" si="69"/>
        <v>0</v>
      </c>
      <c r="K185" s="7"/>
      <c r="L185" s="13" t="s">
        <v>237</v>
      </c>
      <c r="M185" s="14"/>
      <c r="N185" s="14"/>
    </row>
    <row r="186" s="1" customFormat="1" ht="23" customHeight="1" spans="1:14">
      <c r="A186" s="7"/>
      <c r="B186" s="7"/>
      <c r="C186" s="7"/>
      <c r="D186" s="7" t="s">
        <v>238</v>
      </c>
      <c r="E186" s="8">
        <v>44</v>
      </c>
      <c r="F186" s="8">
        <v>6.0264</v>
      </c>
      <c r="G186" s="8">
        <f t="shared" si="68"/>
        <v>265.1616</v>
      </c>
      <c r="H186" s="8">
        <v>0</v>
      </c>
      <c r="I186" s="8">
        <v>0</v>
      </c>
      <c r="J186" s="8">
        <f t="shared" si="69"/>
        <v>0</v>
      </c>
      <c r="K186" s="7"/>
      <c r="L186" s="13" t="s">
        <v>239</v>
      </c>
      <c r="M186" s="14"/>
      <c r="N186" s="14"/>
    </row>
    <row r="187" s="1" customFormat="1" ht="23" customHeight="1" spans="1:14">
      <c r="A187" s="7"/>
      <c r="B187" s="7"/>
      <c r="C187" s="7"/>
      <c r="D187" s="7" t="s">
        <v>240</v>
      </c>
      <c r="E187" s="8">
        <v>3</v>
      </c>
      <c r="F187" s="8">
        <v>6.0864</v>
      </c>
      <c r="G187" s="8">
        <f t="shared" si="68"/>
        <v>18.2592</v>
      </c>
      <c r="H187" s="8">
        <v>0</v>
      </c>
      <c r="I187" s="8">
        <v>0</v>
      </c>
      <c r="J187" s="8">
        <f t="shared" si="69"/>
        <v>0</v>
      </c>
      <c r="K187" s="7"/>
      <c r="L187" s="13" t="s">
        <v>78</v>
      </c>
      <c r="M187" s="14"/>
      <c r="N187" s="14"/>
    </row>
    <row r="188" s="1" customFormat="1" ht="23" customHeight="1" spans="1:14">
      <c r="A188" s="7"/>
      <c r="B188" s="7"/>
      <c r="C188" s="7"/>
      <c r="D188" s="7" t="s">
        <v>241</v>
      </c>
      <c r="E188" s="8">
        <v>1</v>
      </c>
      <c r="F188" s="8">
        <v>5.772</v>
      </c>
      <c r="G188" s="8">
        <f t="shared" si="68"/>
        <v>5.772</v>
      </c>
      <c r="H188" s="8">
        <v>0</v>
      </c>
      <c r="I188" s="8">
        <v>0</v>
      </c>
      <c r="J188" s="8">
        <f t="shared" si="69"/>
        <v>0</v>
      </c>
      <c r="K188" s="7"/>
      <c r="L188" s="13" t="s">
        <v>202</v>
      </c>
      <c r="M188" s="14"/>
      <c r="N188" s="14"/>
    </row>
    <row r="189" s="1" customFormat="1" ht="23" customHeight="1" spans="1:14">
      <c r="A189" s="7"/>
      <c r="B189" s="7"/>
      <c r="C189" s="7"/>
      <c r="D189" s="7" t="s">
        <v>242</v>
      </c>
      <c r="E189" s="8">
        <v>8</v>
      </c>
      <c r="F189" s="8">
        <v>4.14</v>
      </c>
      <c r="G189" s="8">
        <f t="shared" si="68"/>
        <v>33.12</v>
      </c>
      <c r="H189" s="8">
        <v>0</v>
      </c>
      <c r="I189" s="8">
        <v>0</v>
      </c>
      <c r="J189" s="8">
        <f t="shared" si="69"/>
        <v>0</v>
      </c>
      <c r="K189" s="7"/>
      <c r="L189" s="13" t="s">
        <v>235</v>
      </c>
      <c r="M189" s="14"/>
      <c r="N189" s="14"/>
    </row>
    <row r="190" s="1" customFormat="1" ht="23" customHeight="1" spans="1:14">
      <c r="A190" s="7"/>
      <c r="B190" s="7"/>
      <c r="C190" s="7"/>
      <c r="D190" s="7" t="s">
        <v>243</v>
      </c>
      <c r="E190" s="8">
        <v>1</v>
      </c>
      <c r="F190" s="8">
        <v>4.383</v>
      </c>
      <c r="G190" s="8">
        <f t="shared" si="68"/>
        <v>4.383</v>
      </c>
      <c r="H190" s="8">
        <v>0</v>
      </c>
      <c r="I190" s="8">
        <v>0</v>
      </c>
      <c r="J190" s="8">
        <f t="shared" si="69"/>
        <v>0</v>
      </c>
      <c r="K190" s="7"/>
      <c r="L190" s="13" t="s">
        <v>202</v>
      </c>
      <c r="M190" s="14"/>
      <c r="N190" s="14"/>
    </row>
    <row r="191" s="1" customFormat="1" ht="23" customHeight="1" spans="1:14">
      <c r="A191" s="7"/>
      <c r="B191" s="7"/>
      <c r="C191" s="7"/>
      <c r="D191" s="7" t="s">
        <v>244</v>
      </c>
      <c r="E191" s="8">
        <v>18</v>
      </c>
      <c r="F191" s="8">
        <v>7.65</v>
      </c>
      <c r="G191" s="8">
        <f t="shared" si="68"/>
        <v>137.7</v>
      </c>
      <c r="H191" s="8">
        <v>0</v>
      </c>
      <c r="I191" s="8">
        <v>0</v>
      </c>
      <c r="J191" s="8">
        <f t="shared" si="69"/>
        <v>0</v>
      </c>
      <c r="K191" s="7"/>
      <c r="L191" s="13" t="s">
        <v>245</v>
      </c>
      <c r="M191" s="14"/>
      <c r="N191" s="14"/>
    </row>
    <row r="192" s="1" customFormat="1" ht="23" customHeight="1" spans="1:14">
      <c r="A192" s="7"/>
      <c r="B192" s="7"/>
      <c r="C192" s="7"/>
      <c r="D192" s="7" t="s">
        <v>246</v>
      </c>
      <c r="E192" s="8">
        <v>1</v>
      </c>
      <c r="F192" s="8">
        <v>5.8536</v>
      </c>
      <c r="G192" s="8">
        <f t="shared" si="68"/>
        <v>5.8536</v>
      </c>
      <c r="H192" s="8">
        <v>0</v>
      </c>
      <c r="I192" s="8">
        <v>0</v>
      </c>
      <c r="J192" s="8">
        <f t="shared" si="69"/>
        <v>0</v>
      </c>
      <c r="K192" s="7"/>
      <c r="L192" s="13" t="s">
        <v>202</v>
      </c>
      <c r="M192" s="14"/>
      <c r="N192" s="14"/>
    </row>
    <row r="193" s="1" customFormat="1" ht="23" customHeight="1" spans="1:14">
      <c r="A193" s="7"/>
      <c r="B193" s="7"/>
      <c r="C193" s="7"/>
      <c r="D193" s="7" t="s">
        <v>247</v>
      </c>
      <c r="E193" s="8">
        <v>2</v>
      </c>
      <c r="F193" s="8">
        <v>10.21</v>
      </c>
      <c r="G193" s="8">
        <f t="shared" si="68"/>
        <v>20.42</v>
      </c>
      <c r="H193" s="8">
        <v>0</v>
      </c>
      <c r="I193" s="8">
        <v>0</v>
      </c>
      <c r="J193" s="8">
        <f t="shared" si="69"/>
        <v>0</v>
      </c>
      <c r="K193" s="7"/>
      <c r="L193" s="13" t="s">
        <v>76</v>
      </c>
      <c r="M193" s="14"/>
      <c r="N193" s="14"/>
    </row>
    <row r="194" s="1" customFormat="1" ht="23" customHeight="1" spans="1:14">
      <c r="A194" s="7"/>
      <c r="B194" s="7"/>
      <c r="C194" s="7"/>
      <c r="D194" s="7" t="s">
        <v>248</v>
      </c>
      <c r="E194" s="8">
        <v>11</v>
      </c>
      <c r="F194" s="8">
        <v>9.96</v>
      </c>
      <c r="G194" s="8">
        <f t="shared" si="68"/>
        <v>109.56</v>
      </c>
      <c r="H194" s="8">
        <v>0</v>
      </c>
      <c r="I194" s="8">
        <v>0</v>
      </c>
      <c r="J194" s="8">
        <f t="shared" si="69"/>
        <v>0</v>
      </c>
      <c r="K194" s="7"/>
      <c r="L194" s="13" t="s">
        <v>249</v>
      </c>
      <c r="M194" s="14"/>
      <c r="N194" s="14"/>
    </row>
    <row r="195" s="1" customFormat="1" ht="23" customHeight="1" spans="1:14">
      <c r="A195" s="7"/>
      <c r="B195" s="7"/>
      <c r="C195" s="7"/>
      <c r="D195" s="7" t="s">
        <v>250</v>
      </c>
      <c r="E195" s="8">
        <v>6</v>
      </c>
      <c r="F195" s="8">
        <v>11.88</v>
      </c>
      <c r="G195" s="8">
        <f t="shared" si="68"/>
        <v>71.28</v>
      </c>
      <c r="H195" s="8">
        <v>0</v>
      </c>
      <c r="I195" s="8">
        <v>0</v>
      </c>
      <c r="J195" s="8">
        <f t="shared" si="69"/>
        <v>0</v>
      </c>
      <c r="K195" s="7"/>
      <c r="L195" s="13" t="s">
        <v>225</v>
      </c>
      <c r="M195" s="14"/>
      <c r="N195" s="14"/>
    </row>
    <row r="196" s="1" customFormat="1" ht="23" customHeight="1" spans="1:14">
      <c r="A196" s="7"/>
      <c r="B196" s="7"/>
      <c r="C196" s="7"/>
      <c r="D196" s="7" t="s">
        <v>251</v>
      </c>
      <c r="E196" s="8">
        <v>8</v>
      </c>
      <c r="F196" s="8">
        <v>10.21</v>
      </c>
      <c r="G196" s="8">
        <f t="shared" si="68"/>
        <v>81.68</v>
      </c>
      <c r="H196" s="8">
        <v>0</v>
      </c>
      <c r="I196" s="8">
        <v>0</v>
      </c>
      <c r="J196" s="8">
        <f t="shared" si="69"/>
        <v>0</v>
      </c>
      <c r="K196" s="7"/>
      <c r="L196" s="13" t="s">
        <v>235</v>
      </c>
      <c r="M196" s="14"/>
      <c r="N196" s="14"/>
    </row>
    <row r="197" s="1" customFormat="1" ht="23" customHeight="1" spans="1:14">
      <c r="A197" s="7"/>
      <c r="B197" s="7"/>
      <c r="C197" s="7"/>
      <c r="D197" s="7" t="s">
        <v>252</v>
      </c>
      <c r="E197" s="8">
        <v>2</v>
      </c>
      <c r="F197" s="8">
        <v>9.64</v>
      </c>
      <c r="G197" s="8">
        <f t="shared" si="68"/>
        <v>19.28</v>
      </c>
      <c r="H197" s="8">
        <v>0</v>
      </c>
      <c r="I197" s="8">
        <v>0</v>
      </c>
      <c r="J197" s="8">
        <f t="shared" si="69"/>
        <v>0</v>
      </c>
      <c r="K197" s="7"/>
      <c r="L197" s="13" t="s">
        <v>76</v>
      </c>
      <c r="M197" s="14"/>
      <c r="N197" s="14"/>
    </row>
    <row r="198" s="1" customFormat="1" ht="23" customHeight="1" spans="1:14">
      <c r="A198" s="7"/>
      <c r="B198" s="7"/>
      <c r="C198" s="7"/>
      <c r="D198" s="7" t="s">
        <v>253</v>
      </c>
      <c r="E198" s="8">
        <v>1</v>
      </c>
      <c r="F198" s="8">
        <v>9.94</v>
      </c>
      <c r="G198" s="8">
        <f t="shared" si="68"/>
        <v>9.94</v>
      </c>
      <c r="H198" s="8">
        <v>0</v>
      </c>
      <c r="I198" s="8">
        <v>0</v>
      </c>
      <c r="J198" s="8">
        <f t="shared" si="69"/>
        <v>0</v>
      </c>
      <c r="K198" s="7"/>
      <c r="L198" s="13" t="s">
        <v>202</v>
      </c>
      <c r="M198" s="14"/>
      <c r="N198" s="14"/>
    </row>
    <row r="199" s="1" customFormat="1" ht="23" customHeight="1" spans="1:14">
      <c r="A199" s="7"/>
      <c r="B199" s="7"/>
      <c r="C199" s="7"/>
      <c r="D199" s="7" t="s">
        <v>254</v>
      </c>
      <c r="E199" s="8">
        <v>1</v>
      </c>
      <c r="F199" s="8">
        <v>9.94</v>
      </c>
      <c r="G199" s="8">
        <f t="shared" si="68"/>
        <v>9.94</v>
      </c>
      <c r="H199" s="8">
        <v>0</v>
      </c>
      <c r="I199" s="8">
        <v>0</v>
      </c>
      <c r="J199" s="8">
        <f t="shared" si="69"/>
        <v>0</v>
      </c>
      <c r="K199" s="7"/>
      <c r="L199" s="13" t="s">
        <v>202</v>
      </c>
      <c r="M199" s="14"/>
      <c r="N199" s="14"/>
    </row>
    <row r="200" s="1" customFormat="1" ht="23" customHeight="1" spans="1:14">
      <c r="A200" s="7"/>
      <c r="B200" s="7"/>
      <c r="C200" s="7"/>
      <c r="D200" s="7" t="s">
        <v>255</v>
      </c>
      <c r="E200" s="8">
        <v>3</v>
      </c>
      <c r="F200" s="8">
        <v>9.66</v>
      </c>
      <c r="G200" s="8">
        <f t="shared" si="68"/>
        <v>28.98</v>
      </c>
      <c r="H200" s="8">
        <v>0</v>
      </c>
      <c r="I200" s="8">
        <v>0</v>
      </c>
      <c r="J200" s="8">
        <f t="shared" si="69"/>
        <v>0</v>
      </c>
      <c r="K200" s="7"/>
      <c r="L200" s="13" t="s">
        <v>78</v>
      </c>
      <c r="M200" s="14"/>
      <c r="N200" s="14"/>
    </row>
    <row r="201" s="1" customFormat="1" ht="23" customHeight="1" spans="1:14">
      <c r="A201" s="7"/>
      <c r="B201" s="7"/>
      <c r="C201" s="7"/>
      <c r="D201" s="7" t="s">
        <v>256</v>
      </c>
      <c r="E201" s="8">
        <v>1</v>
      </c>
      <c r="F201" s="8">
        <v>9.4</v>
      </c>
      <c r="G201" s="8">
        <f t="shared" si="68"/>
        <v>9.4</v>
      </c>
      <c r="H201" s="8">
        <v>0</v>
      </c>
      <c r="I201" s="8">
        <v>0</v>
      </c>
      <c r="J201" s="8">
        <f t="shared" si="69"/>
        <v>0</v>
      </c>
      <c r="K201" s="7"/>
      <c r="L201" s="13" t="s">
        <v>202</v>
      </c>
      <c r="M201" s="14"/>
      <c r="N201" s="14"/>
    </row>
    <row r="202" s="1" customFormat="1" ht="23" customHeight="1" spans="1:14">
      <c r="A202" s="7"/>
      <c r="B202" s="7"/>
      <c r="C202" s="7"/>
      <c r="D202" s="7" t="s">
        <v>257</v>
      </c>
      <c r="E202" s="8">
        <v>1</v>
      </c>
      <c r="F202" s="8">
        <v>9.185</v>
      </c>
      <c r="G202" s="8">
        <f t="shared" si="68"/>
        <v>9.185</v>
      </c>
      <c r="H202" s="8">
        <v>0</v>
      </c>
      <c r="I202" s="8">
        <v>0</v>
      </c>
      <c r="J202" s="8">
        <f t="shared" si="69"/>
        <v>0</v>
      </c>
      <c r="K202" s="7"/>
      <c r="L202" s="13" t="s">
        <v>202</v>
      </c>
      <c r="M202" s="14"/>
      <c r="N202" s="14"/>
    </row>
    <row r="203" s="1" customFormat="1" ht="23" customHeight="1" spans="1:14">
      <c r="A203" s="7"/>
      <c r="B203" s="7"/>
      <c r="C203" s="7"/>
      <c r="D203" s="7" t="s">
        <v>258</v>
      </c>
      <c r="E203" s="8">
        <v>2</v>
      </c>
      <c r="F203" s="8">
        <v>9.4</v>
      </c>
      <c r="G203" s="8">
        <f t="shared" si="68"/>
        <v>18.8</v>
      </c>
      <c r="H203" s="8">
        <v>0</v>
      </c>
      <c r="I203" s="8">
        <v>0</v>
      </c>
      <c r="J203" s="8">
        <f t="shared" si="69"/>
        <v>0</v>
      </c>
      <c r="K203" s="7"/>
      <c r="L203" s="13" t="s">
        <v>76</v>
      </c>
      <c r="M203" s="14"/>
      <c r="N203" s="14"/>
    </row>
    <row r="204" s="1" customFormat="1" ht="23" customHeight="1" spans="1:14">
      <c r="A204" s="7"/>
      <c r="B204" s="7">
        <v>4</v>
      </c>
      <c r="C204" s="9" t="s">
        <v>259</v>
      </c>
      <c r="D204" s="7" t="s">
        <v>19</v>
      </c>
      <c r="E204" s="8">
        <f t="shared" ref="E204:J204" si="70">SUM(E205:E207)</f>
        <v>45</v>
      </c>
      <c r="F204" s="8"/>
      <c r="G204" s="8">
        <f t="shared" si="70"/>
        <v>174.568</v>
      </c>
      <c r="H204" s="8">
        <f t="shared" si="70"/>
        <v>34</v>
      </c>
      <c r="I204" s="8"/>
      <c r="J204" s="8">
        <f t="shared" si="70"/>
        <v>131.2</v>
      </c>
      <c r="K204" s="7">
        <f>ROUND(J204,0)</f>
        <v>131</v>
      </c>
      <c r="L204" s="11"/>
      <c r="M204" s="12">
        <v>0</v>
      </c>
      <c r="N204" s="12">
        <v>131</v>
      </c>
    </row>
    <row r="205" s="1" customFormat="1" ht="23" customHeight="1" spans="1:14">
      <c r="A205" s="7"/>
      <c r="B205" s="7"/>
      <c r="C205" s="7"/>
      <c r="D205" s="7" t="s">
        <v>260</v>
      </c>
      <c r="E205" s="8">
        <v>2</v>
      </c>
      <c r="F205" s="8">
        <v>5.484</v>
      </c>
      <c r="G205" s="8">
        <f>E205*F205</f>
        <v>10.968</v>
      </c>
      <c r="H205" s="8">
        <v>0</v>
      </c>
      <c r="I205" s="8">
        <v>0</v>
      </c>
      <c r="J205" s="8">
        <f>H205*I205</f>
        <v>0</v>
      </c>
      <c r="K205" s="7"/>
      <c r="L205" s="13" t="s">
        <v>155</v>
      </c>
      <c r="M205" s="14"/>
      <c r="N205" s="14"/>
    </row>
    <row r="206" s="1" customFormat="1" ht="23" customHeight="1" spans="1:14">
      <c r="A206" s="7"/>
      <c r="B206" s="7"/>
      <c r="C206" s="7"/>
      <c r="D206" s="7" t="s">
        <v>261</v>
      </c>
      <c r="E206" s="8">
        <v>32</v>
      </c>
      <c r="F206" s="8">
        <v>3.6</v>
      </c>
      <c r="G206" s="8">
        <f>E206*F206</f>
        <v>115.2</v>
      </c>
      <c r="H206" s="8">
        <v>23</v>
      </c>
      <c r="I206" s="8">
        <v>3.6</v>
      </c>
      <c r="J206" s="8">
        <f>H206*I206</f>
        <v>82.8</v>
      </c>
      <c r="K206" s="7"/>
      <c r="L206" s="13" t="s">
        <v>262</v>
      </c>
      <c r="M206" s="14"/>
      <c r="N206" s="14"/>
    </row>
    <row r="207" s="1" customFormat="1" ht="23" customHeight="1" spans="1:14">
      <c r="A207" s="7"/>
      <c r="B207" s="7"/>
      <c r="C207" s="7"/>
      <c r="D207" s="7" t="s">
        <v>263</v>
      </c>
      <c r="E207" s="8">
        <v>11</v>
      </c>
      <c r="F207" s="8">
        <v>4.4</v>
      </c>
      <c r="G207" s="8">
        <f>E207*F207</f>
        <v>48.4</v>
      </c>
      <c r="H207" s="8">
        <v>11</v>
      </c>
      <c r="I207" s="8">
        <v>4.4</v>
      </c>
      <c r="J207" s="8">
        <f>H207*I207</f>
        <v>48.4</v>
      </c>
      <c r="K207" s="7"/>
      <c r="L207" s="15" t="s">
        <v>23</v>
      </c>
      <c r="M207" s="14"/>
      <c r="N207" s="14"/>
    </row>
    <row r="208" s="1" customFormat="1" ht="23" customHeight="1" spans="1:14">
      <c r="A208" s="7"/>
      <c r="B208" s="7">
        <v>5</v>
      </c>
      <c r="C208" s="7" t="s">
        <v>264</v>
      </c>
      <c r="D208" s="7" t="s">
        <v>19</v>
      </c>
      <c r="E208" s="8">
        <f t="shared" ref="E208:J208" si="71">SUM(E209:E210)</f>
        <v>840</v>
      </c>
      <c r="F208" s="8"/>
      <c r="G208" s="8">
        <f t="shared" si="71"/>
        <v>5392.8</v>
      </c>
      <c r="H208" s="8">
        <f t="shared" si="71"/>
        <v>837</v>
      </c>
      <c r="I208" s="8"/>
      <c r="J208" s="8">
        <f t="shared" si="71"/>
        <v>5373.54</v>
      </c>
      <c r="K208" s="7">
        <f>ROUND(J208,0)</f>
        <v>5374</v>
      </c>
      <c r="L208" s="11"/>
      <c r="M208" s="12">
        <v>0</v>
      </c>
      <c r="N208" s="12">
        <v>5374</v>
      </c>
    </row>
    <row r="209" s="1" customFormat="1" ht="23" customHeight="1" spans="1:14">
      <c r="A209" s="7"/>
      <c r="B209" s="7"/>
      <c r="C209" s="7"/>
      <c r="D209" s="7" t="s">
        <v>265</v>
      </c>
      <c r="E209" s="8">
        <v>594</v>
      </c>
      <c r="F209" s="8">
        <v>6.42</v>
      </c>
      <c r="G209" s="8">
        <f>E209*F209</f>
        <v>3813.48</v>
      </c>
      <c r="H209" s="8">
        <v>592</v>
      </c>
      <c r="I209" s="8">
        <v>6.42</v>
      </c>
      <c r="J209" s="8">
        <f>H209*I209</f>
        <v>3800.64</v>
      </c>
      <c r="K209" s="7"/>
      <c r="L209" s="13" t="s">
        <v>61</v>
      </c>
      <c r="M209" s="14"/>
      <c r="N209" s="14"/>
    </row>
    <row r="210" s="1" customFormat="1" ht="23" customHeight="1" spans="1:14">
      <c r="A210" s="7"/>
      <c r="B210" s="7"/>
      <c r="C210" s="7"/>
      <c r="D210" s="7" t="s">
        <v>266</v>
      </c>
      <c r="E210" s="8">
        <v>246</v>
      </c>
      <c r="F210" s="8">
        <v>6.42</v>
      </c>
      <c r="G210" s="8">
        <f>E210*F210</f>
        <v>1579.32</v>
      </c>
      <c r="H210" s="8">
        <v>245</v>
      </c>
      <c r="I210" s="8">
        <v>6.42</v>
      </c>
      <c r="J210" s="8">
        <f>H210*I210</f>
        <v>1572.9</v>
      </c>
      <c r="K210" s="7"/>
      <c r="L210" s="13" t="s">
        <v>21</v>
      </c>
      <c r="M210" s="14"/>
      <c r="N210" s="14"/>
    </row>
    <row r="211" s="1" customFormat="1" ht="23" customHeight="1" spans="1:14">
      <c r="A211" s="7"/>
      <c r="B211" s="7">
        <v>6</v>
      </c>
      <c r="C211" s="7" t="s">
        <v>267</v>
      </c>
      <c r="D211" s="7" t="s">
        <v>19</v>
      </c>
      <c r="E211" s="8">
        <f t="shared" ref="E211:J211" si="72">SUM(E212:E219)</f>
        <v>148</v>
      </c>
      <c r="F211" s="8"/>
      <c r="G211" s="8">
        <f t="shared" si="72"/>
        <v>1342.3092</v>
      </c>
      <c r="H211" s="8">
        <f t="shared" si="72"/>
        <v>127</v>
      </c>
      <c r="I211" s="8"/>
      <c r="J211" s="8">
        <f t="shared" si="72"/>
        <v>1139.5752</v>
      </c>
      <c r="K211" s="7">
        <f>ROUND(J211,0)</f>
        <v>1140</v>
      </c>
      <c r="L211" s="11"/>
      <c r="M211" s="12">
        <v>0</v>
      </c>
      <c r="N211" s="12">
        <v>1140</v>
      </c>
    </row>
    <row r="212" s="1" customFormat="1" ht="23" customHeight="1" spans="1:14">
      <c r="A212" s="7"/>
      <c r="B212" s="7"/>
      <c r="C212" s="7"/>
      <c r="D212" s="7" t="s">
        <v>268</v>
      </c>
      <c r="E212" s="8">
        <v>1</v>
      </c>
      <c r="F212" s="8">
        <v>5.9424</v>
      </c>
      <c r="G212" s="8">
        <f t="shared" ref="G212:G219" si="73">E212*F212</f>
        <v>5.9424</v>
      </c>
      <c r="H212" s="8">
        <v>1</v>
      </c>
      <c r="I212" s="8">
        <v>5.9424</v>
      </c>
      <c r="J212" s="8">
        <f t="shared" ref="J212:J219" si="74">H212*I212</f>
        <v>5.9424</v>
      </c>
      <c r="K212" s="7"/>
      <c r="L212" s="15" t="s">
        <v>23</v>
      </c>
      <c r="M212" s="14"/>
      <c r="N212" s="14"/>
    </row>
    <row r="213" s="1" customFormat="1" ht="23" customHeight="1" spans="1:14">
      <c r="A213" s="7"/>
      <c r="B213" s="7"/>
      <c r="C213" s="7"/>
      <c r="D213" s="7" t="s">
        <v>269</v>
      </c>
      <c r="E213" s="8">
        <v>2</v>
      </c>
      <c r="F213" s="8">
        <v>5.9412</v>
      </c>
      <c r="G213" s="8">
        <f t="shared" si="73"/>
        <v>11.8824</v>
      </c>
      <c r="H213" s="8">
        <v>2</v>
      </c>
      <c r="I213" s="8">
        <v>5.9412</v>
      </c>
      <c r="J213" s="8">
        <f t="shared" si="74"/>
        <v>11.8824</v>
      </c>
      <c r="K213" s="7"/>
      <c r="L213" s="15" t="s">
        <v>23</v>
      </c>
      <c r="M213" s="14"/>
      <c r="N213" s="14"/>
    </row>
    <row r="214" s="1" customFormat="1" ht="23" customHeight="1" spans="1:14">
      <c r="A214" s="7"/>
      <c r="B214" s="7"/>
      <c r="C214" s="7"/>
      <c r="D214" s="7" t="s">
        <v>270</v>
      </c>
      <c r="E214" s="8">
        <v>35</v>
      </c>
      <c r="F214" s="8">
        <v>9.164</v>
      </c>
      <c r="G214" s="8">
        <f t="shared" si="73"/>
        <v>320.74</v>
      </c>
      <c r="H214" s="8">
        <v>35</v>
      </c>
      <c r="I214" s="8">
        <v>9.164</v>
      </c>
      <c r="J214" s="8">
        <f t="shared" si="74"/>
        <v>320.74</v>
      </c>
      <c r="K214" s="7"/>
      <c r="L214" s="15" t="s">
        <v>23</v>
      </c>
      <c r="M214" s="14"/>
      <c r="N214" s="14"/>
    </row>
    <row r="215" s="1" customFormat="1" ht="23" customHeight="1" spans="1:14">
      <c r="A215" s="7"/>
      <c r="B215" s="7"/>
      <c r="C215" s="7"/>
      <c r="D215" s="7" t="s">
        <v>271</v>
      </c>
      <c r="E215" s="8">
        <v>6</v>
      </c>
      <c r="F215" s="8">
        <v>6.42</v>
      </c>
      <c r="G215" s="8">
        <f t="shared" si="73"/>
        <v>38.52</v>
      </c>
      <c r="H215" s="8">
        <v>6</v>
      </c>
      <c r="I215" s="8">
        <v>6.42</v>
      </c>
      <c r="J215" s="8">
        <f t="shared" si="74"/>
        <v>38.52</v>
      </c>
      <c r="K215" s="7"/>
      <c r="L215" s="15" t="s">
        <v>23</v>
      </c>
      <c r="M215" s="14"/>
      <c r="N215" s="14"/>
    </row>
    <row r="216" s="1" customFormat="1" ht="23" customHeight="1" spans="1:14">
      <c r="A216" s="7"/>
      <c r="B216" s="7"/>
      <c r="C216" s="7"/>
      <c r="D216" s="7" t="s">
        <v>272</v>
      </c>
      <c r="E216" s="8">
        <v>35</v>
      </c>
      <c r="F216" s="8">
        <v>9.226</v>
      </c>
      <c r="G216" s="8">
        <f t="shared" si="73"/>
        <v>322.91</v>
      </c>
      <c r="H216" s="8">
        <v>35</v>
      </c>
      <c r="I216" s="8">
        <v>9.226</v>
      </c>
      <c r="J216" s="8">
        <f t="shared" si="74"/>
        <v>322.91</v>
      </c>
      <c r="K216" s="7"/>
      <c r="L216" s="15" t="s">
        <v>23</v>
      </c>
      <c r="M216" s="14"/>
      <c r="N216" s="14"/>
    </row>
    <row r="217" s="1" customFormat="1" ht="23" customHeight="1" spans="1:14">
      <c r="A217" s="7"/>
      <c r="B217" s="7"/>
      <c r="C217" s="7"/>
      <c r="D217" s="7" t="s">
        <v>273</v>
      </c>
      <c r="E217" s="8">
        <v>3</v>
      </c>
      <c r="F217" s="8">
        <v>4.5768</v>
      </c>
      <c r="G217" s="8">
        <f t="shared" si="73"/>
        <v>13.7304</v>
      </c>
      <c r="H217" s="8">
        <v>3</v>
      </c>
      <c r="I217" s="8">
        <v>4.5768</v>
      </c>
      <c r="J217" s="8">
        <f t="shared" si="74"/>
        <v>13.7304</v>
      </c>
      <c r="K217" s="7"/>
      <c r="L217" s="15" t="s">
        <v>23</v>
      </c>
      <c r="M217" s="14"/>
      <c r="N217" s="14"/>
    </row>
    <row r="218" s="1" customFormat="1" ht="23" customHeight="1" spans="1:14">
      <c r="A218" s="7"/>
      <c r="B218" s="7"/>
      <c r="C218" s="7"/>
      <c r="D218" s="7" t="s">
        <v>274</v>
      </c>
      <c r="E218" s="8">
        <v>26</v>
      </c>
      <c r="F218" s="8">
        <v>9.324</v>
      </c>
      <c r="G218" s="8">
        <f t="shared" si="73"/>
        <v>242.424</v>
      </c>
      <c r="H218" s="8">
        <v>26</v>
      </c>
      <c r="I218" s="8">
        <v>9.324</v>
      </c>
      <c r="J218" s="8">
        <f t="shared" si="74"/>
        <v>242.424</v>
      </c>
      <c r="K218" s="7"/>
      <c r="L218" s="15" t="s">
        <v>23</v>
      </c>
      <c r="M218" s="14"/>
      <c r="N218" s="14"/>
    </row>
    <row r="219" s="1" customFormat="1" ht="23" customHeight="1" spans="1:14">
      <c r="A219" s="7"/>
      <c r="B219" s="7"/>
      <c r="C219" s="7"/>
      <c r="D219" s="7" t="s">
        <v>275</v>
      </c>
      <c r="E219" s="8">
        <v>40</v>
      </c>
      <c r="F219" s="8">
        <v>9.654</v>
      </c>
      <c r="G219" s="8">
        <f t="shared" si="73"/>
        <v>386.16</v>
      </c>
      <c r="H219" s="8">
        <v>19</v>
      </c>
      <c r="I219" s="8">
        <v>9.654</v>
      </c>
      <c r="J219" s="8">
        <f t="shared" si="74"/>
        <v>183.426</v>
      </c>
      <c r="K219" s="7"/>
      <c r="L219" s="13" t="s">
        <v>276</v>
      </c>
      <c r="M219" s="14"/>
      <c r="N219" s="14"/>
    </row>
    <row r="220" s="1" customFormat="1" ht="23" customHeight="1" spans="1:14">
      <c r="A220" s="7"/>
      <c r="B220" s="7">
        <v>7</v>
      </c>
      <c r="C220" s="7" t="s">
        <v>277</v>
      </c>
      <c r="D220" s="7" t="s">
        <v>19</v>
      </c>
      <c r="E220" s="8">
        <f t="shared" ref="E220:J220" si="75">E221</f>
        <v>119</v>
      </c>
      <c r="F220" s="8"/>
      <c r="G220" s="8">
        <f t="shared" si="75"/>
        <v>3552.2928</v>
      </c>
      <c r="H220" s="8">
        <f t="shared" si="75"/>
        <v>119</v>
      </c>
      <c r="I220" s="8"/>
      <c r="J220" s="8">
        <f t="shared" si="75"/>
        <v>3552.2928</v>
      </c>
      <c r="K220" s="7">
        <f>ROUND(J220,0)</f>
        <v>3552</v>
      </c>
      <c r="L220" s="11"/>
      <c r="M220" s="12">
        <v>0</v>
      </c>
      <c r="N220" s="12">
        <v>3552</v>
      </c>
    </row>
    <row r="221" s="1" customFormat="1" ht="23" customHeight="1" spans="1:14">
      <c r="A221" s="7"/>
      <c r="B221" s="7"/>
      <c r="C221" s="7"/>
      <c r="D221" s="7" t="s">
        <v>278</v>
      </c>
      <c r="E221" s="8">
        <v>119</v>
      </c>
      <c r="F221" s="8">
        <v>29.8512</v>
      </c>
      <c r="G221" s="8">
        <f>E221*F221</f>
        <v>3552.2928</v>
      </c>
      <c r="H221" s="8">
        <v>119</v>
      </c>
      <c r="I221" s="8">
        <v>29.8512</v>
      </c>
      <c r="J221" s="8">
        <f>H221*I221</f>
        <v>3552.2928</v>
      </c>
      <c r="K221" s="7"/>
      <c r="L221" s="15" t="s">
        <v>23</v>
      </c>
      <c r="M221" s="14"/>
      <c r="N221" s="14"/>
    </row>
    <row r="222" s="1" customFormat="1" ht="23" customHeight="1" spans="1:14">
      <c r="A222" s="7" t="s">
        <v>279</v>
      </c>
      <c r="B222" s="7" t="s">
        <v>17</v>
      </c>
      <c r="C222" s="7"/>
      <c r="D222" s="7"/>
      <c r="E222" s="8">
        <f>E223+E225+E227</f>
        <v>206</v>
      </c>
      <c r="F222" s="8"/>
      <c r="G222" s="8">
        <f t="shared" ref="F222:K222" si="76">G223+G225+G227</f>
        <v>4827.3</v>
      </c>
      <c r="H222" s="8">
        <f t="shared" si="76"/>
        <v>136</v>
      </c>
      <c r="I222" s="8"/>
      <c r="J222" s="8">
        <f t="shared" si="76"/>
        <v>4080</v>
      </c>
      <c r="K222" s="8">
        <f t="shared" si="76"/>
        <v>4080</v>
      </c>
      <c r="L222" s="8"/>
      <c r="M222" s="8">
        <v>0</v>
      </c>
      <c r="N222" s="8">
        <v>4080</v>
      </c>
    </row>
    <row r="223" s="1" customFormat="1" ht="23" customHeight="1" spans="1:14">
      <c r="A223" s="7"/>
      <c r="B223" s="7">
        <v>1</v>
      </c>
      <c r="C223" s="7" t="s">
        <v>280</v>
      </c>
      <c r="D223" s="7" t="s">
        <v>19</v>
      </c>
      <c r="E223" s="8">
        <f t="shared" ref="E223:J223" si="77">E224</f>
        <v>65</v>
      </c>
      <c r="F223" s="8"/>
      <c r="G223" s="8">
        <f t="shared" si="77"/>
        <v>617.5</v>
      </c>
      <c r="H223" s="8">
        <f t="shared" si="77"/>
        <v>0</v>
      </c>
      <c r="I223" s="8"/>
      <c r="J223" s="8">
        <f t="shared" si="77"/>
        <v>0</v>
      </c>
      <c r="K223" s="7">
        <f>ROUND(J223,0)</f>
        <v>0</v>
      </c>
      <c r="L223" s="11"/>
      <c r="M223" s="12">
        <v>0</v>
      </c>
      <c r="N223" s="12">
        <v>0</v>
      </c>
    </row>
    <row r="224" s="1" customFormat="1" ht="23" customHeight="1" spans="1:14">
      <c r="A224" s="7"/>
      <c r="B224" s="7"/>
      <c r="C224" s="7"/>
      <c r="D224" s="7" t="s">
        <v>281</v>
      </c>
      <c r="E224" s="8">
        <v>65</v>
      </c>
      <c r="F224" s="8">
        <v>9.5</v>
      </c>
      <c r="G224" s="8">
        <f>E224*F224</f>
        <v>617.5</v>
      </c>
      <c r="H224" s="8">
        <v>0</v>
      </c>
      <c r="I224" s="8">
        <v>0</v>
      </c>
      <c r="J224" s="8">
        <f>H224*I224</f>
        <v>0</v>
      </c>
      <c r="K224" s="7"/>
      <c r="L224" s="13" t="s">
        <v>282</v>
      </c>
      <c r="M224" s="14"/>
      <c r="N224" s="14"/>
    </row>
    <row r="225" s="1" customFormat="1" ht="23" customHeight="1" spans="1:14">
      <c r="A225" s="7"/>
      <c r="B225" s="7">
        <v>2</v>
      </c>
      <c r="C225" s="7" t="s">
        <v>283</v>
      </c>
      <c r="D225" s="7" t="s">
        <v>19</v>
      </c>
      <c r="E225" s="8">
        <f t="shared" ref="E225:J225" si="78">E226</f>
        <v>2</v>
      </c>
      <c r="F225" s="8"/>
      <c r="G225" s="8">
        <f t="shared" si="78"/>
        <v>39.8</v>
      </c>
      <c r="H225" s="8">
        <f t="shared" si="78"/>
        <v>0</v>
      </c>
      <c r="I225" s="8"/>
      <c r="J225" s="8">
        <f t="shared" si="78"/>
        <v>0</v>
      </c>
      <c r="K225" s="7">
        <f>ROUND(J225,0)</f>
        <v>0</v>
      </c>
      <c r="L225" s="11"/>
      <c r="M225" s="12">
        <v>0</v>
      </c>
      <c r="N225" s="12">
        <v>0</v>
      </c>
    </row>
    <row r="226" s="1" customFormat="1" ht="23" customHeight="1" spans="1:14">
      <c r="A226" s="7"/>
      <c r="B226" s="7"/>
      <c r="C226" s="7"/>
      <c r="D226" s="7" t="s">
        <v>284</v>
      </c>
      <c r="E226" s="8">
        <v>2</v>
      </c>
      <c r="F226" s="8">
        <v>19.9</v>
      </c>
      <c r="G226" s="8">
        <f>E226*F226</f>
        <v>39.8</v>
      </c>
      <c r="H226" s="8">
        <v>0</v>
      </c>
      <c r="I226" s="8">
        <v>0</v>
      </c>
      <c r="J226" s="8">
        <f>H226*I226</f>
        <v>0</v>
      </c>
      <c r="K226" s="7"/>
      <c r="L226" s="13" t="s">
        <v>61</v>
      </c>
      <c r="M226" s="14"/>
      <c r="N226" s="14"/>
    </row>
    <row r="227" s="1" customFormat="1" ht="23" customHeight="1" spans="1:14">
      <c r="A227" s="7"/>
      <c r="B227" s="7">
        <v>3</v>
      </c>
      <c r="C227" s="7" t="s">
        <v>285</v>
      </c>
      <c r="D227" s="7" t="s">
        <v>19</v>
      </c>
      <c r="E227" s="8">
        <f t="shared" ref="E227:J227" si="79">E228</f>
        <v>139</v>
      </c>
      <c r="F227" s="8"/>
      <c r="G227" s="8">
        <f t="shared" si="79"/>
        <v>4170</v>
      </c>
      <c r="H227" s="8">
        <f t="shared" si="79"/>
        <v>136</v>
      </c>
      <c r="I227" s="8"/>
      <c r="J227" s="8">
        <f t="shared" si="79"/>
        <v>4080</v>
      </c>
      <c r="K227" s="7">
        <f>ROUND(J227,0)</f>
        <v>4080</v>
      </c>
      <c r="L227" s="11"/>
      <c r="M227" s="12">
        <v>0</v>
      </c>
      <c r="N227" s="12">
        <v>4080</v>
      </c>
    </row>
    <row r="228" s="1" customFormat="1" ht="23" customHeight="1" spans="1:14">
      <c r="A228" s="7"/>
      <c r="B228" s="7"/>
      <c r="C228" s="7"/>
      <c r="D228" s="7" t="s">
        <v>286</v>
      </c>
      <c r="E228" s="8">
        <v>139</v>
      </c>
      <c r="F228" s="8">
        <v>30</v>
      </c>
      <c r="G228" s="8">
        <f>E228*F228</f>
        <v>4170</v>
      </c>
      <c r="H228" s="8">
        <v>136</v>
      </c>
      <c r="I228" s="8">
        <v>30</v>
      </c>
      <c r="J228" s="8">
        <f>H228*I228</f>
        <v>4080</v>
      </c>
      <c r="K228" s="7"/>
      <c r="L228" s="13" t="s">
        <v>146</v>
      </c>
      <c r="M228" s="14"/>
      <c r="N228" s="14"/>
    </row>
    <row r="229" s="1" customFormat="1" ht="23" customHeight="1" spans="1:14">
      <c r="A229" s="7" t="s">
        <v>287</v>
      </c>
      <c r="B229" s="7" t="s">
        <v>17</v>
      </c>
      <c r="C229" s="7"/>
      <c r="D229" s="7"/>
      <c r="E229" s="8">
        <f>E230+E232+E234</f>
        <v>30</v>
      </c>
      <c r="F229" s="8"/>
      <c r="G229" s="8">
        <f t="shared" ref="F229:K229" si="80">G230+G232+G234</f>
        <v>148.04</v>
      </c>
      <c r="H229" s="8">
        <f t="shared" si="80"/>
        <v>23</v>
      </c>
      <c r="I229" s="8"/>
      <c r="J229" s="8">
        <f t="shared" si="80"/>
        <v>101.2</v>
      </c>
      <c r="K229" s="8">
        <f t="shared" si="80"/>
        <v>101</v>
      </c>
      <c r="L229" s="8"/>
      <c r="M229" s="8">
        <v>0</v>
      </c>
      <c r="N229" s="8">
        <v>101</v>
      </c>
    </row>
    <row r="230" s="1" customFormat="1" ht="23" customHeight="1" spans="1:14">
      <c r="A230" s="7"/>
      <c r="B230" s="7">
        <v>1</v>
      </c>
      <c r="C230" s="7" t="s">
        <v>288</v>
      </c>
      <c r="D230" s="7" t="s">
        <v>19</v>
      </c>
      <c r="E230" s="8">
        <f t="shared" ref="E230:J230" si="81">E231</f>
        <v>28</v>
      </c>
      <c r="F230" s="8"/>
      <c r="G230" s="8">
        <f t="shared" si="81"/>
        <v>123.2</v>
      </c>
      <c r="H230" s="8">
        <f t="shared" si="81"/>
        <v>23</v>
      </c>
      <c r="I230" s="8"/>
      <c r="J230" s="8">
        <f t="shared" si="81"/>
        <v>101.2</v>
      </c>
      <c r="K230" s="7">
        <f>ROUND(J230,0)</f>
        <v>101</v>
      </c>
      <c r="L230" s="11"/>
      <c r="M230" s="12">
        <v>0</v>
      </c>
      <c r="N230" s="12">
        <v>101</v>
      </c>
    </row>
    <row r="231" s="1" customFormat="1" ht="23" customHeight="1" spans="1:14">
      <c r="A231" s="7"/>
      <c r="B231" s="7"/>
      <c r="C231" s="7"/>
      <c r="D231" s="7" t="s">
        <v>289</v>
      </c>
      <c r="E231" s="8">
        <v>28</v>
      </c>
      <c r="F231" s="8">
        <v>4.4</v>
      </c>
      <c r="G231" s="8">
        <f>E231*F231</f>
        <v>123.2</v>
      </c>
      <c r="H231" s="8">
        <v>23</v>
      </c>
      <c r="I231" s="8">
        <v>4.4</v>
      </c>
      <c r="J231" s="8">
        <f>H231*I231</f>
        <v>101.2</v>
      </c>
      <c r="K231" s="7"/>
      <c r="L231" s="13" t="s">
        <v>290</v>
      </c>
      <c r="M231" s="14"/>
      <c r="N231" s="14"/>
    </row>
    <row r="232" s="1" customFormat="1" ht="23" customHeight="1" spans="1:14">
      <c r="A232" s="7"/>
      <c r="B232" s="7">
        <v>2</v>
      </c>
      <c r="C232" s="7" t="s">
        <v>291</v>
      </c>
      <c r="D232" s="7" t="s">
        <v>19</v>
      </c>
      <c r="E232" s="8">
        <f t="shared" ref="E232:J232" si="82">E233</f>
        <v>1</v>
      </c>
      <c r="F232" s="8"/>
      <c r="G232" s="8">
        <f t="shared" si="82"/>
        <v>4.84</v>
      </c>
      <c r="H232" s="8">
        <f t="shared" si="82"/>
        <v>0</v>
      </c>
      <c r="I232" s="8"/>
      <c r="J232" s="8">
        <f t="shared" si="82"/>
        <v>0</v>
      </c>
      <c r="K232" s="7">
        <f>ROUND(J232,0)</f>
        <v>0</v>
      </c>
      <c r="L232" s="11"/>
      <c r="M232" s="12">
        <v>0</v>
      </c>
      <c r="N232" s="12">
        <v>0</v>
      </c>
    </row>
    <row r="233" s="1" customFormat="1" ht="23" customHeight="1" spans="1:14">
      <c r="A233" s="7"/>
      <c r="B233" s="7"/>
      <c r="C233" s="7"/>
      <c r="D233" s="7" t="s">
        <v>292</v>
      </c>
      <c r="E233" s="8">
        <v>1</v>
      </c>
      <c r="F233" s="8">
        <v>4.84</v>
      </c>
      <c r="G233" s="8">
        <f>E233*F233</f>
        <v>4.84</v>
      </c>
      <c r="H233" s="8">
        <v>0</v>
      </c>
      <c r="I233" s="8">
        <v>0</v>
      </c>
      <c r="J233" s="8">
        <f>H233*I233</f>
        <v>0</v>
      </c>
      <c r="K233" s="7"/>
      <c r="L233" s="13" t="s">
        <v>21</v>
      </c>
      <c r="M233" s="14"/>
      <c r="N233" s="14"/>
    </row>
    <row r="234" s="1" customFormat="1" ht="23" customHeight="1" spans="1:14">
      <c r="A234" s="7"/>
      <c r="B234" s="7">
        <v>3</v>
      </c>
      <c r="C234" s="7" t="s">
        <v>293</v>
      </c>
      <c r="D234" s="7" t="s">
        <v>19</v>
      </c>
      <c r="E234" s="8">
        <f t="shared" ref="E234:J234" si="83">E235</f>
        <v>1</v>
      </c>
      <c r="F234" s="8"/>
      <c r="G234" s="8">
        <f t="shared" si="83"/>
        <v>20</v>
      </c>
      <c r="H234" s="8">
        <f t="shared" si="83"/>
        <v>0</v>
      </c>
      <c r="I234" s="8"/>
      <c r="J234" s="8">
        <f t="shared" si="83"/>
        <v>0</v>
      </c>
      <c r="K234" s="7">
        <f>ROUND(J234,0)</f>
        <v>0</v>
      </c>
      <c r="L234" s="11"/>
      <c r="M234" s="12">
        <v>0</v>
      </c>
      <c r="N234" s="12">
        <v>0</v>
      </c>
    </row>
    <row r="235" s="1" customFormat="1" ht="23" customHeight="1" spans="1:14">
      <c r="A235" s="7"/>
      <c r="B235" s="7"/>
      <c r="C235" s="7"/>
      <c r="D235" s="7" t="s">
        <v>294</v>
      </c>
      <c r="E235" s="8">
        <v>1</v>
      </c>
      <c r="F235" s="8">
        <v>20</v>
      </c>
      <c r="G235" s="8">
        <f>E235*F235</f>
        <v>20</v>
      </c>
      <c r="H235" s="8">
        <v>0</v>
      </c>
      <c r="I235" s="8">
        <v>0</v>
      </c>
      <c r="J235" s="8">
        <f>H235*I235</f>
        <v>0</v>
      </c>
      <c r="K235" s="7"/>
      <c r="L235" s="13" t="s">
        <v>202</v>
      </c>
      <c r="M235" s="14"/>
      <c r="N235" s="14"/>
    </row>
    <row r="236" s="1" customFormat="1" ht="23" customHeight="1" spans="1:14">
      <c r="A236" s="7" t="s">
        <v>295</v>
      </c>
      <c r="B236" s="7" t="s">
        <v>17</v>
      </c>
      <c r="C236" s="7"/>
      <c r="D236" s="7"/>
      <c r="E236" s="8">
        <f>E237</f>
        <v>396</v>
      </c>
      <c r="F236" s="8"/>
      <c r="G236" s="8">
        <f t="shared" ref="F236:K236" si="84">G237</f>
        <v>1919.28</v>
      </c>
      <c r="H236" s="8">
        <f t="shared" si="84"/>
        <v>0</v>
      </c>
      <c r="I236" s="8"/>
      <c r="J236" s="8">
        <f t="shared" si="84"/>
        <v>0</v>
      </c>
      <c r="K236" s="8">
        <f t="shared" si="84"/>
        <v>0</v>
      </c>
      <c r="L236" s="8"/>
      <c r="M236" s="8">
        <v>0</v>
      </c>
      <c r="N236" s="8">
        <v>0</v>
      </c>
    </row>
    <row r="237" s="1" customFormat="1" ht="23" customHeight="1" spans="1:14">
      <c r="A237" s="7"/>
      <c r="B237" s="7">
        <v>1</v>
      </c>
      <c r="C237" s="7" t="s">
        <v>296</v>
      </c>
      <c r="D237" s="7" t="s">
        <v>19</v>
      </c>
      <c r="E237" s="8">
        <f t="shared" ref="E237:J237" si="85">SUM(E238:E247)</f>
        <v>396</v>
      </c>
      <c r="F237" s="8"/>
      <c r="G237" s="8">
        <f t="shared" si="85"/>
        <v>1919.28</v>
      </c>
      <c r="H237" s="8">
        <f t="shared" si="85"/>
        <v>0</v>
      </c>
      <c r="I237" s="8"/>
      <c r="J237" s="8">
        <f t="shared" si="85"/>
        <v>0</v>
      </c>
      <c r="K237" s="7">
        <f>ROUND(J237,0)</f>
        <v>0</v>
      </c>
      <c r="L237" s="11"/>
      <c r="M237" s="12">
        <v>0</v>
      </c>
      <c r="N237" s="12">
        <v>0</v>
      </c>
    </row>
    <row r="238" s="1" customFormat="1" ht="23" customHeight="1" spans="1:14">
      <c r="A238" s="7"/>
      <c r="B238" s="7"/>
      <c r="C238" s="7"/>
      <c r="D238" s="7" t="s">
        <v>297</v>
      </c>
      <c r="E238" s="8">
        <v>15</v>
      </c>
      <c r="F238" s="8">
        <v>6.66</v>
      </c>
      <c r="G238" s="8">
        <f t="shared" ref="G238:G247" si="86">E238*F238</f>
        <v>99.9</v>
      </c>
      <c r="H238" s="8">
        <v>0</v>
      </c>
      <c r="I238" s="8">
        <v>0</v>
      </c>
      <c r="J238" s="8">
        <f t="shared" ref="J238:J247" si="87">H238*I238</f>
        <v>0</v>
      </c>
      <c r="K238" s="7"/>
      <c r="L238" s="13" t="s">
        <v>298</v>
      </c>
      <c r="M238" s="14"/>
      <c r="N238" s="14"/>
    </row>
    <row r="239" s="1" customFormat="1" ht="23" customHeight="1" spans="1:14">
      <c r="A239" s="7"/>
      <c r="B239" s="7"/>
      <c r="C239" s="7"/>
      <c r="D239" s="7" t="s">
        <v>299</v>
      </c>
      <c r="E239" s="8">
        <v>23</v>
      </c>
      <c r="F239" s="8">
        <v>6.66</v>
      </c>
      <c r="G239" s="8">
        <f t="shared" si="86"/>
        <v>153.18</v>
      </c>
      <c r="H239" s="8">
        <v>0</v>
      </c>
      <c r="I239" s="8">
        <v>0</v>
      </c>
      <c r="J239" s="8">
        <f t="shared" si="87"/>
        <v>0</v>
      </c>
      <c r="K239" s="7"/>
      <c r="L239" s="13" t="s">
        <v>300</v>
      </c>
      <c r="M239" s="14"/>
      <c r="N239" s="14"/>
    </row>
    <row r="240" s="1" customFormat="1" ht="23" customHeight="1" spans="1:14">
      <c r="A240" s="7"/>
      <c r="B240" s="7"/>
      <c r="C240" s="7"/>
      <c r="D240" s="7" t="s">
        <v>301</v>
      </c>
      <c r="E240" s="8">
        <v>1</v>
      </c>
      <c r="F240" s="8">
        <v>15</v>
      </c>
      <c r="G240" s="8">
        <f t="shared" si="86"/>
        <v>15</v>
      </c>
      <c r="H240" s="8">
        <v>0</v>
      </c>
      <c r="I240" s="8">
        <v>0</v>
      </c>
      <c r="J240" s="8">
        <f t="shared" si="87"/>
        <v>0</v>
      </c>
      <c r="K240" s="7"/>
      <c r="L240" s="13" t="s">
        <v>164</v>
      </c>
      <c r="M240" s="14"/>
      <c r="N240" s="14"/>
    </row>
    <row r="241" s="1" customFormat="1" ht="23" customHeight="1" spans="1:14">
      <c r="A241" s="7"/>
      <c r="B241" s="7"/>
      <c r="C241" s="7"/>
      <c r="D241" s="7" t="s">
        <v>302</v>
      </c>
      <c r="E241" s="8">
        <v>2</v>
      </c>
      <c r="F241" s="8">
        <v>30</v>
      </c>
      <c r="G241" s="8">
        <f t="shared" si="86"/>
        <v>60</v>
      </c>
      <c r="H241" s="8">
        <v>0</v>
      </c>
      <c r="I241" s="8">
        <v>0</v>
      </c>
      <c r="J241" s="8">
        <f t="shared" si="87"/>
        <v>0</v>
      </c>
      <c r="K241" s="7"/>
      <c r="L241" s="13" t="s">
        <v>155</v>
      </c>
      <c r="M241" s="14"/>
      <c r="N241" s="14"/>
    </row>
    <row r="242" s="1" customFormat="1" ht="23" customHeight="1" spans="1:14">
      <c r="A242" s="7"/>
      <c r="B242" s="7"/>
      <c r="C242" s="7"/>
      <c r="D242" s="7" t="s">
        <v>303</v>
      </c>
      <c r="E242" s="8">
        <v>6</v>
      </c>
      <c r="F242" s="8">
        <v>2.4</v>
      </c>
      <c r="G242" s="8">
        <f t="shared" si="86"/>
        <v>14.4</v>
      </c>
      <c r="H242" s="8">
        <v>0</v>
      </c>
      <c r="I242" s="8">
        <v>0</v>
      </c>
      <c r="J242" s="8">
        <f t="shared" si="87"/>
        <v>0</v>
      </c>
      <c r="K242" s="7"/>
      <c r="L242" s="13" t="s">
        <v>304</v>
      </c>
      <c r="M242" s="14"/>
      <c r="N242" s="14"/>
    </row>
    <row r="243" s="1" customFormat="1" ht="23" customHeight="1" spans="1:14">
      <c r="A243" s="7"/>
      <c r="B243" s="7"/>
      <c r="C243" s="7"/>
      <c r="D243" s="7" t="s">
        <v>305</v>
      </c>
      <c r="E243" s="8">
        <v>5</v>
      </c>
      <c r="F243" s="8">
        <v>2.4</v>
      </c>
      <c r="G243" s="8">
        <f t="shared" si="86"/>
        <v>12</v>
      </c>
      <c r="H243" s="8">
        <v>0</v>
      </c>
      <c r="I243" s="8">
        <v>0</v>
      </c>
      <c r="J243" s="8">
        <f t="shared" si="87"/>
        <v>0</v>
      </c>
      <c r="K243" s="7"/>
      <c r="L243" s="13" t="s">
        <v>306</v>
      </c>
      <c r="M243" s="14"/>
      <c r="N243" s="14"/>
    </row>
    <row r="244" s="1" customFormat="1" ht="23" customHeight="1" spans="1:14">
      <c r="A244" s="7"/>
      <c r="B244" s="7"/>
      <c r="C244" s="7"/>
      <c r="D244" s="7" t="s">
        <v>307</v>
      </c>
      <c r="E244" s="8">
        <v>283</v>
      </c>
      <c r="F244" s="8">
        <v>4.4</v>
      </c>
      <c r="G244" s="8">
        <f t="shared" si="86"/>
        <v>1245.2</v>
      </c>
      <c r="H244" s="8">
        <v>0</v>
      </c>
      <c r="I244" s="8">
        <v>0</v>
      </c>
      <c r="J244" s="8">
        <f t="shared" si="87"/>
        <v>0</v>
      </c>
      <c r="K244" s="7"/>
      <c r="L244" s="13" t="s">
        <v>308</v>
      </c>
      <c r="M244" s="14"/>
      <c r="N244" s="14"/>
    </row>
    <row r="245" s="1" customFormat="1" ht="23" customHeight="1" spans="1:14">
      <c r="A245" s="7"/>
      <c r="B245" s="7"/>
      <c r="C245" s="7"/>
      <c r="D245" s="7" t="s">
        <v>309</v>
      </c>
      <c r="E245" s="8">
        <v>2</v>
      </c>
      <c r="F245" s="8">
        <v>30</v>
      </c>
      <c r="G245" s="8">
        <f t="shared" si="86"/>
        <v>60</v>
      </c>
      <c r="H245" s="8">
        <v>0</v>
      </c>
      <c r="I245" s="8">
        <v>0</v>
      </c>
      <c r="J245" s="8">
        <f t="shared" si="87"/>
        <v>0</v>
      </c>
      <c r="K245" s="7"/>
      <c r="L245" s="13" t="s">
        <v>155</v>
      </c>
      <c r="M245" s="14"/>
      <c r="N245" s="14"/>
    </row>
    <row r="246" s="1" customFormat="1" ht="23" customHeight="1" spans="1:14">
      <c r="A246" s="7"/>
      <c r="B246" s="7"/>
      <c r="C246" s="7"/>
      <c r="D246" s="7" t="s">
        <v>310</v>
      </c>
      <c r="E246" s="8">
        <v>55</v>
      </c>
      <c r="F246" s="8">
        <v>4.4</v>
      </c>
      <c r="G246" s="8">
        <f t="shared" si="86"/>
        <v>242</v>
      </c>
      <c r="H246" s="8">
        <v>0</v>
      </c>
      <c r="I246" s="8">
        <v>0</v>
      </c>
      <c r="J246" s="8">
        <f t="shared" si="87"/>
        <v>0</v>
      </c>
      <c r="K246" s="7"/>
      <c r="L246" s="13" t="s">
        <v>311</v>
      </c>
      <c r="M246" s="14"/>
      <c r="N246" s="14"/>
    </row>
    <row r="247" s="1" customFormat="1" ht="23" customHeight="1" spans="1:14">
      <c r="A247" s="7"/>
      <c r="B247" s="7"/>
      <c r="C247" s="7"/>
      <c r="D247" s="7" t="s">
        <v>312</v>
      </c>
      <c r="E247" s="8">
        <v>4</v>
      </c>
      <c r="F247" s="8">
        <v>4.4</v>
      </c>
      <c r="G247" s="8">
        <f t="shared" si="86"/>
        <v>17.6</v>
      </c>
      <c r="H247" s="8">
        <v>0</v>
      </c>
      <c r="I247" s="8">
        <v>0</v>
      </c>
      <c r="J247" s="8">
        <f t="shared" si="87"/>
        <v>0</v>
      </c>
      <c r="K247" s="7"/>
      <c r="L247" s="13" t="s">
        <v>313</v>
      </c>
      <c r="M247" s="14"/>
      <c r="N247" s="14"/>
    </row>
    <row r="248" s="1" customFormat="1" ht="23" customHeight="1" spans="1:14">
      <c r="A248" s="7" t="s">
        <v>314</v>
      </c>
      <c r="B248" s="7" t="s">
        <v>17</v>
      </c>
      <c r="C248" s="7"/>
      <c r="D248" s="7"/>
      <c r="E248" s="8">
        <f>E249+E251+E253+E257</f>
        <v>101</v>
      </c>
      <c r="F248" s="8"/>
      <c r="G248" s="8">
        <f t="shared" ref="F248:K248" si="88">G249+G251+G253+G257</f>
        <v>460.18</v>
      </c>
      <c r="H248" s="8">
        <f t="shared" si="88"/>
        <v>16</v>
      </c>
      <c r="I248" s="8"/>
      <c r="J248" s="8">
        <f t="shared" si="88"/>
        <v>154.18</v>
      </c>
      <c r="K248" s="8">
        <f t="shared" si="88"/>
        <v>154</v>
      </c>
      <c r="L248" s="8"/>
      <c r="M248" s="8">
        <v>0</v>
      </c>
      <c r="N248" s="8">
        <v>154</v>
      </c>
    </row>
    <row r="249" s="1" customFormat="1" ht="23" customHeight="1" spans="1:14">
      <c r="A249" s="7"/>
      <c r="B249" s="7">
        <v>1</v>
      </c>
      <c r="C249" s="7" t="s">
        <v>315</v>
      </c>
      <c r="D249" s="7" t="s">
        <v>19</v>
      </c>
      <c r="E249" s="8">
        <f t="shared" ref="E249:J249" si="89">E250</f>
        <v>7</v>
      </c>
      <c r="F249" s="8"/>
      <c r="G249" s="8">
        <f t="shared" si="89"/>
        <v>25.2</v>
      </c>
      <c r="H249" s="8">
        <f t="shared" si="89"/>
        <v>0</v>
      </c>
      <c r="I249" s="8"/>
      <c r="J249" s="8">
        <f t="shared" si="89"/>
        <v>0</v>
      </c>
      <c r="K249" s="7">
        <f>ROUND(J249,0)</f>
        <v>0</v>
      </c>
      <c r="L249" s="11"/>
      <c r="M249" s="12">
        <v>0</v>
      </c>
      <c r="N249" s="12">
        <v>0</v>
      </c>
    </row>
    <row r="250" s="1" customFormat="1" ht="23" customHeight="1" spans="1:14">
      <c r="A250" s="7"/>
      <c r="B250" s="7"/>
      <c r="C250" s="7"/>
      <c r="D250" s="7" t="s">
        <v>316</v>
      </c>
      <c r="E250" s="8">
        <v>7</v>
      </c>
      <c r="F250" s="8">
        <v>3.6</v>
      </c>
      <c r="G250" s="8">
        <f>E250*F250</f>
        <v>25.2</v>
      </c>
      <c r="H250" s="8">
        <v>0</v>
      </c>
      <c r="I250" s="8">
        <v>0</v>
      </c>
      <c r="J250" s="8">
        <f>H250*I250</f>
        <v>0</v>
      </c>
      <c r="K250" s="7"/>
      <c r="L250" s="13" t="s">
        <v>317</v>
      </c>
      <c r="M250" s="14"/>
      <c r="N250" s="14"/>
    </row>
    <row r="251" s="1" customFormat="1" ht="23" customHeight="1" spans="1:14">
      <c r="A251" s="7"/>
      <c r="B251" s="7">
        <v>2</v>
      </c>
      <c r="C251" s="7" t="s">
        <v>220</v>
      </c>
      <c r="D251" s="7" t="s">
        <v>19</v>
      </c>
      <c r="E251" s="8">
        <f t="shared" ref="E251:J251" si="90">E252</f>
        <v>6</v>
      </c>
      <c r="F251" s="8"/>
      <c r="G251" s="8">
        <f t="shared" si="90"/>
        <v>21.6</v>
      </c>
      <c r="H251" s="8">
        <f t="shared" si="90"/>
        <v>0</v>
      </c>
      <c r="I251" s="8"/>
      <c r="J251" s="8">
        <f t="shared" si="90"/>
        <v>0</v>
      </c>
      <c r="K251" s="7">
        <f>ROUND(J251,0)</f>
        <v>0</v>
      </c>
      <c r="L251" s="11"/>
      <c r="M251" s="12">
        <v>0</v>
      </c>
      <c r="N251" s="12">
        <v>0</v>
      </c>
    </row>
    <row r="252" s="1" customFormat="1" ht="23" customHeight="1" spans="1:14">
      <c r="A252" s="7"/>
      <c r="B252" s="7"/>
      <c r="C252" s="7"/>
      <c r="D252" s="7" t="s">
        <v>318</v>
      </c>
      <c r="E252" s="8">
        <v>6</v>
      </c>
      <c r="F252" s="8">
        <v>3.6</v>
      </c>
      <c r="G252" s="8">
        <f>E252*F252</f>
        <v>21.6</v>
      </c>
      <c r="H252" s="8">
        <v>0</v>
      </c>
      <c r="I252" s="8">
        <v>0</v>
      </c>
      <c r="J252" s="8">
        <f>H252*I252</f>
        <v>0</v>
      </c>
      <c r="K252" s="7"/>
      <c r="L252" s="13" t="s">
        <v>319</v>
      </c>
      <c r="M252" s="14"/>
      <c r="N252" s="14"/>
    </row>
    <row r="253" s="1" customFormat="1" ht="23" customHeight="1" spans="1:14">
      <c r="A253" s="7"/>
      <c r="B253" s="7">
        <v>3</v>
      </c>
      <c r="C253" s="7" t="s">
        <v>320</v>
      </c>
      <c r="D253" s="7" t="s">
        <v>19</v>
      </c>
      <c r="E253" s="8">
        <f t="shared" ref="E253:J253" si="91">SUM(E254:E256)</f>
        <v>16</v>
      </c>
      <c r="F253" s="8"/>
      <c r="G253" s="8">
        <f t="shared" si="91"/>
        <v>154.18</v>
      </c>
      <c r="H253" s="8">
        <f t="shared" si="91"/>
        <v>16</v>
      </c>
      <c r="I253" s="8"/>
      <c r="J253" s="8">
        <f t="shared" si="91"/>
        <v>154.18</v>
      </c>
      <c r="K253" s="7">
        <f>ROUND(J253,0)</f>
        <v>154</v>
      </c>
      <c r="L253" s="11"/>
      <c r="M253" s="12">
        <v>0</v>
      </c>
      <c r="N253" s="12">
        <v>154</v>
      </c>
    </row>
    <row r="254" s="1" customFormat="1" ht="23" customHeight="1" spans="1:14">
      <c r="A254" s="7"/>
      <c r="B254" s="7"/>
      <c r="C254" s="7"/>
      <c r="D254" s="7" t="s">
        <v>321</v>
      </c>
      <c r="E254" s="8">
        <v>2</v>
      </c>
      <c r="F254" s="8">
        <v>8.89</v>
      </c>
      <c r="G254" s="8">
        <f>E254*F254</f>
        <v>17.78</v>
      </c>
      <c r="H254" s="8">
        <v>2</v>
      </c>
      <c r="I254" s="8">
        <v>8.89</v>
      </c>
      <c r="J254" s="8">
        <f>H254*I254</f>
        <v>17.78</v>
      </c>
      <c r="K254" s="7"/>
      <c r="L254" s="15" t="s">
        <v>23</v>
      </c>
      <c r="M254" s="14"/>
      <c r="N254" s="14"/>
    </row>
    <row r="255" s="1" customFormat="1" ht="23" customHeight="1" spans="1:14">
      <c r="A255" s="7"/>
      <c r="B255" s="7"/>
      <c r="C255" s="7"/>
      <c r="D255" s="7" t="s">
        <v>322</v>
      </c>
      <c r="E255" s="8">
        <v>11</v>
      </c>
      <c r="F255" s="8">
        <v>9.43</v>
      </c>
      <c r="G255" s="8">
        <f>E255*F255</f>
        <v>103.73</v>
      </c>
      <c r="H255" s="8">
        <v>11</v>
      </c>
      <c r="I255" s="8">
        <v>9.43</v>
      </c>
      <c r="J255" s="8">
        <f>H255*I255</f>
        <v>103.73</v>
      </c>
      <c r="K255" s="7"/>
      <c r="L255" s="15" t="s">
        <v>23</v>
      </c>
      <c r="M255" s="14"/>
      <c r="N255" s="14"/>
    </row>
    <row r="256" s="1" customFormat="1" ht="23" customHeight="1" spans="1:14">
      <c r="A256" s="7"/>
      <c r="B256" s="7"/>
      <c r="C256" s="7"/>
      <c r="D256" s="7" t="s">
        <v>322</v>
      </c>
      <c r="E256" s="8">
        <v>3</v>
      </c>
      <c r="F256" s="8">
        <v>10.89</v>
      </c>
      <c r="G256" s="8">
        <f>E256*F256</f>
        <v>32.67</v>
      </c>
      <c r="H256" s="8">
        <v>3</v>
      </c>
      <c r="I256" s="8">
        <v>10.89</v>
      </c>
      <c r="J256" s="8">
        <f>H256*I256</f>
        <v>32.67</v>
      </c>
      <c r="K256" s="7"/>
      <c r="L256" s="15" t="s">
        <v>23</v>
      </c>
      <c r="M256" s="14"/>
      <c r="N256" s="14"/>
    </row>
    <row r="257" s="1" customFormat="1" ht="23" customHeight="1" spans="1:14">
      <c r="A257" s="7"/>
      <c r="B257" s="7">
        <v>4</v>
      </c>
      <c r="C257" s="7" t="s">
        <v>323</v>
      </c>
      <c r="D257" s="7" t="s">
        <v>19</v>
      </c>
      <c r="E257" s="8">
        <f t="shared" ref="E257:J257" si="92">SUM(E258:E259)</f>
        <v>72</v>
      </c>
      <c r="F257" s="8"/>
      <c r="G257" s="8">
        <f t="shared" si="92"/>
        <v>259.2</v>
      </c>
      <c r="H257" s="8">
        <f t="shared" si="92"/>
        <v>0</v>
      </c>
      <c r="I257" s="8"/>
      <c r="J257" s="8">
        <f t="shared" si="92"/>
        <v>0</v>
      </c>
      <c r="K257" s="7">
        <f>ROUND(J257,0)</f>
        <v>0</v>
      </c>
      <c r="L257" s="11"/>
      <c r="M257" s="12">
        <v>0</v>
      </c>
      <c r="N257" s="12">
        <v>0</v>
      </c>
    </row>
    <row r="258" s="1" customFormat="1" ht="23" customHeight="1" spans="1:14">
      <c r="A258" s="7"/>
      <c r="B258" s="7"/>
      <c r="C258" s="7"/>
      <c r="D258" s="7" t="s">
        <v>324</v>
      </c>
      <c r="E258" s="8">
        <v>29</v>
      </c>
      <c r="F258" s="8">
        <v>3.6</v>
      </c>
      <c r="G258" s="8">
        <f>E258*F258</f>
        <v>104.4</v>
      </c>
      <c r="H258" s="8">
        <v>0</v>
      </c>
      <c r="I258" s="8">
        <v>0</v>
      </c>
      <c r="J258" s="8">
        <f>H258*I258</f>
        <v>0</v>
      </c>
      <c r="K258" s="7"/>
      <c r="L258" s="13" t="s">
        <v>325</v>
      </c>
      <c r="M258" s="14"/>
      <c r="N258" s="14"/>
    </row>
    <row r="259" s="1" customFormat="1" ht="23" customHeight="1" spans="1:14">
      <c r="A259" s="7"/>
      <c r="B259" s="7"/>
      <c r="C259" s="7"/>
      <c r="D259" s="7" t="s">
        <v>326</v>
      </c>
      <c r="E259" s="8">
        <v>43</v>
      </c>
      <c r="F259" s="8">
        <v>3.6</v>
      </c>
      <c r="G259" s="8">
        <f>E259*F259</f>
        <v>154.8</v>
      </c>
      <c r="H259" s="8">
        <v>0</v>
      </c>
      <c r="I259" s="8">
        <v>0</v>
      </c>
      <c r="J259" s="8">
        <f>H259*I259</f>
        <v>0</v>
      </c>
      <c r="K259" s="7"/>
      <c r="L259" s="13" t="s">
        <v>327</v>
      </c>
      <c r="M259" s="14"/>
      <c r="N259" s="14"/>
    </row>
    <row r="260" s="1" customFormat="1" ht="23" customHeight="1" spans="1:14">
      <c r="A260" s="7" t="s">
        <v>328</v>
      </c>
      <c r="B260" s="7" t="s">
        <v>17</v>
      </c>
      <c r="C260" s="7"/>
      <c r="D260" s="7"/>
      <c r="E260" s="8">
        <f>E261+E263+E265+E268</f>
        <v>278</v>
      </c>
      <c r="F260" s="8"/>
      <c r="G260" s="8">
        <f t="shared" ref="F260:K260" si="93">G261+G263+G265+G268</f>
        <v>1891.522</v>
      </c>
      <c r="H260" s="8">
        <f t="shared" si="93"/>
        <v>201</v>
      </c>
      <c r="I260" s="8"/>
      <c r="J260" s="8">
        <f t="shared" si="93"/>
        <v>1508.24</v>
      </c>
      <c r="K260" s="8">
        <f t="shared" si="93"/>
        <v>1508</v>
      </c>
      <c r="L260" s="8"/>
      <c r="M260" s="8">
        <v>20</v>
      </c>
      <c r="N260" s="8">
        <v>1488</v>
      </c>
    </row>
    <row r="261" s="1" customFormat="1" ht="23" customHeight="1" spans="1:14">
      <c r="A261" s="7"/>
      <c r="B261" s="7">
        <v>1</v>
      </c>
      <c r="C261" s="7" t="s">
        <v>329</v>
      </c>
      <c r="D261" s="7" t="s">
        <v>19</v>
      </c>
      <c r="E261" s="8">
        <f t="shared" ref="E261:J261" si="94">E262</f>
        <v>3</v>
      </c>
      <c r="F261" s="8"/>
      <c r="G261" s="8">
        <f t="shared" si="94"/>
        <v>20.16</v>
      </c>
      <c r="H261" s="8">
        <f t="shared" si="94"/>
        <v>3</v>
      </c>
      <c r="I261" s="8"/>
      <c r="J261" s="8">
        <f t="shared" si="94"/>
        <v>20.16</v>
      </c>
      <c r="K261" s="7">
        <f>ROUND(J261,0)</f>
        <v>20</v>
      </c>
      <c r="L261" s="11"/>
      <c r="M261" s="12">
        <v>20</v>
      </c>
      <c r="N261" s="12">
        <v>0</v>
      </c>
    </row>
    <row r="262" s="1" customFormat="1" ht="23" customHeight="1" spans="1:14">
      <c r="A262" s="7"/>
      <c r="B262" s="7"/>
      <c r="C262" s="7"/>
      <c r="D262" s="7" t="s">
        <v>330</v>
      </c>
      <c r="E262" s="8">
        <v>3</v>
      </c>
      <c r="F262" s="8">
        <v>6.72</v>
      </c>
      <c r="G262" s="8">
        <f>E262*F262</f>
        <v>20.16</v>
      </c>
      <c r="H262" s="8">
        <v>3</v>
      </c>
      <c r="I262" s="8">
        <v>6.72</v>
      </c>
      <c r="J262" s="8">
        <f>H262*I262</f>
        <v>20.16</v>
      </c>
      <c r="K262" s="7"/>
      <c r="L262" s="15" t="s">
        <v>23</v>
      </c>
      <c r="M262" s="14"/>
      <c r="N262" s="14"/>
    </row>
    <row r="263" s="1" customFormat="1" ht="23" customHeight="1" spans="1:14">
      <c r="A263" s="7"/>
      <c r="B263" s="7">
        <v>2</v>
      </c>
      <c r="C263" s="7" t="s">
        <v>331</v>
      </c>
      <c r="D263" s="7" t="s">
        <v>19</v>
      </c>
      <c r="E263" s="8">
        <f t="shared" ref="E263:J263" si="95">E264</f>
        <v>38</v>
      </c>
      <c r="F263" s="8"/>
      <c r="G263" s="8">
        <f t="shared" si="95"/>
        <v>760</v>
      </c>
      <c r="H263" s="8">
        <f t="shared" si="95"/>
        <v>37</v>
      </c>
      <c r="I263" s="8"/>
      <c r="J263" s="8">
        <f t="shared" si="95"/>
        <v>740</v>
      </c>
      <c r="K263" s="7">
        <f>ROUND(J263,0)</f>
        <v>740</v>
      </c>
      <c r="L263" s="11"/>
      <c r="M263" s="12">
        <v>0</v>
      </c>
      <c r="N263" s="12">
        <v>740</v>
      </c>
    </row>
    <row r="264" s="1" customFormat="1" ht="23" customHeight="1" spans="1:14">
      <c r="A264" s="7"/>
      <c r="B264" s="7"/>
      <c r="C264" s="7"/>
      <c r="D264" s="7" t="s">
        <v>332</v>
      </c>
      <c r="E264" s="8">
        <v>38</v>
      </c>
      <c r="F264" s="8">
        <v>20</v>
      </c>
      <c r="G264" s="8">
        <f>E264*F264</f>
        <v>760</v>
      </c>
      <c r="H264" s="8">
        <v>37</v>
      </c>
      <c r="I264" s="8">
        <v>20</v>
      </c>
      <c r="J264" s="8">
        <f>H264*I264</f>
        <v>740</v>
      </c>
      <c r="K264" s="7"/>
      <c r="L264" s="13" t="s">
        <v>202</v>
      </c>
      <c r="M264" s="14"/>
      <c r="N264" s="14"/>
    </row>
    <row r="265" s="1" customFormat="1" ht="23" customHeight="1" spans="1:14">
      <c r="A265" s="7"/>
      <c r="B265" s="7">
        <v>3</v>
      </c>
      <c r="C265" s="7" t="s">
        <v>333</v>
      </c>
      <c r="D265" s="7" t="s">
        <v>19</v>
      </c>
      <c r="E265" s="8">
        <f t="shared" ref="E265:J265" si="96">SUM(E266:E267)</f>
        <v>217</v>
      </c>
      <c r="F265" s="8"/>
      <c r="G265" s="8">
        <f t="shared" si="96"/>
        <v>1019.664</v>
      </c>
      <c r="H265" s="8">
        <f t="shared" si="96"/>
        <v>161</v>
      </c>
      <c r="I265" s="8"/>
      <c r="J265" s="8">
        <f t="shared" si="96"/>
        <v>748.08</v>
      </c>
      <c r="K265" s="7">
        <f>ROUND(J265,0)</f>
        <v>748</v>
      </c>
      <c r="L265" s="11"/>
      <c r="M265" s="12">
        <v>0</v>
      </c>
      <c r="N265" s="12">
        <v>748</v>
      </c>
    </row>
    <row r="266" s="1" customFormat="1" ht="23" customHeight="1" spans="1:14">
      <c r="A266" s="7"/>
      <c r="B266" s="7"/>
      <c r="C266" s="7"/>
      <c r="D266" s="7" t="s">
        <v>334</v>
      </c>
      <c r="E266" s="8">
        <v>184</v>
      </c>
      <c r="F266" s="8">
        <v>4.896</v>
      </c>
      <c r="G266" s="8">
        <f>E266*F266</f>
        <v>900.864</v>
      </c>
      <c r="H266" s="8">
        <v>130</v>
      </c>
      <c r="I266" s="8">
        <v>4.896</v>
      </c>
      <c r="J266" s="8">
        <f>H266*I266</f>
        <v>636.48</v>
      </c>
      <c r="K266" s="7"/>
      <c r="L266" s="13" t="s">
        <v>335</v>
      </c>
      <c r="M266" s="14"/>
      <c r="N266" s="14"/>
    </row>
    <row r="267" s="1" customFormat="1" ht="23" customHeight="1" spans="1:14">
      <c r="A267" s="7"/>
      <c r="B267" s="7"/>
      <c r="C267" s="7"/>
      <c r="D267" s="7" t="s">
        <v>336</v>
      </c>
      <c r="E267" s="8">
        <v>33</v>
      </c>
      <c r="F267" s="8">
        <v>3.6</v>
      </c>
      <c r="G267" s="8">
        <f>E267*F267</f>
        <v>118.8</v>
      </c>
      <c r="H267" s="8">
        <v>31</v>
      </c>
      <c r="I267" s="8">
        <v>3.6</v>
      </c>
      <c r="J267" s="8">
        <f>H267*I267</f>
        <v>111.6</v>
      </c>
      <c r="K267" s="7"/>
      <c r="L267" s="13" t="s">
        <v>337</v>
      </c>
      <c r="M267" s="14"/>
      <c r="N267" s="14"/>
    </row>
    <row r="268" s="1" customFormat="1" ht="23" customHeight="1" spans="1:14">
      <c r="A268" s="7"/>
      <c r="B268" s="7">
        <v>4</v>
      </c>
      <c r="C268" s="7" t="s">
        <v>338</v>
      </c>
      <c r="D268" s="7" t="s">
        <v>19</v>
      </c>
      <c r="E268" s="8">
        <f>SUM(E269:E271)</f>
        <v>20</v>
      </c>
      <c r="F268" s="8"/>
      <c r="G268" s="8">
        <f t="shared" ref="F268:K268" si="97">SUM(G269:G271)</f>
        <v>91.698</v>
      </c>
      <c r="H268" s="8">
        <f t="shared" si="97"/>
        <v>0</v>
      </c>
      <c r="I268" s="8"/>
      <c r="J268" s="8">
        <f t="shared" si="97"/>
        <v>0</v>
      </c>
      <c r="K268" s="7">
        <f>ROUND(J268,0)</f>
        <v>0</v>
      </c>
      <c r="L268" s="11"/>
      <c r="M268" s="12">
        <v>0</v>
      </c>
      <c r="N268" s="12">
        <v>0</v>
      </c>
    </row>
    <row r="269" s="1" customFormat="1" ht="23" customHeight="1" spans="1:14">
      <c r="A269" s="7"/>
      <c r="B269" s="7"/>
      <c r="C269" s="7"/>
      <c r="D269" s="7" t="s">
        <v>339</v>
      </c>
      <c r="E269" s="8">
        <v>13</v>
      </c>
      <c r="F269" s="8">
        <v>4.035</v>
      </c>
      <c r="G269" s="8">
        <f>E269*F269</f>
        <v>52.455</v>
      </c>
      <c r="H269" s="8">
        <v>0</v>
      </c>
      <c r="I269" s="8">
        <v>0</v>
      </c>
      <c r="J269" s="8">
        <f>H269*I269</f>
        <v>0</v>
      </c>
      <c r="K269" s="7"/>
      <c r="L269" s="13" t="s">
        <v>340</v>
      </c>
      <c r="M269" s="14"/>
      <c r="N269" s="14"/>
    </row>
    <row r="270" s="1" customFormat="1" ht="23" customHeight="1" spans="1:14">
      <c r="A270" s="7"/>
      <c r="B270" s="7"/>
      <c r="C270" s="7"/>
      <c r="D270" s="7" t="s">
        <v>341</v>
      </c>
      <c r="E270" s="8">
        <v>1</v>
      </c>
      <c r="F270" s="8">
        <v>4.035</v>
      </c>
      <c r="G270" s="8">
        <f>E270*F270</f>
        <v>4.035</v>
      </c>
      <c r="H270" s="8">
        <v>0</v>
      </c>
      <c r="I270" s="8">
        <v>0</v>
      </c>
      <c r="J270" s="8">
        <f>H270*I270</f>
        <v>0</v>
      </c>
      <c r="K270" s="7"/>
      <c r="L270" s="13" t="s">
        <v>202</v>
      </c>
      <c r="M270" s="14"/>
      <c r="N270" s="14"/>
    </row>
    <row r="271" s="1" customFormat="1" ht="23" customHeight="1" spans="1:14">
      <c r="A271" s="7"/>
      <c r="B271" s="7"/>
      <c r="C271" s="7"/>
      <c r="D271" s="7" t="s">
        <v>342</v>
      </c>
      <c r="E271" s="8">
        <v>6</v>
      </c>
      <c r="F271" s="8">
        <v>5.868</v>
      </c>
      <c r="G271" s="8">
        <f>E271*F271</f>
        <v>35.208</v>
      </c>
      <c r="H271" s="8">
        <v>0</v>
      </c>
      <c r="I271" s="8">
        <v>0</v>
      </c>
      <c r="J271" s="8">
        <f>H271*I271</f>
        <v>0</v>
      </c>
      <c r="K271" s="7"/>
      <c r="L271" s="13" t="s">
        <v>343</v>
      </c>
      <c r="M271" s="14"/>
      <c r="N271" s="14"/>
    </row>
    <row r="272" s="1" customFormat="1" ht="23" customHeight="1" spans="1:14">
      <c r="A272" s="7" t="s">
        <v>344</v>
      </c>
      <c r="B272" s="7" t="s">
        <v>17</v>
      </c>
      <c r="C272" s="7"/>
      <c r="D272" s="7"/>
      <c r="E272" s="8">
        <f>E273</f>
        <v>364</v>
      </c>
      <c r="F272" s="8"/>
      <c r="G272" s="8">
        <f t="shared" ref="F272:K272" si="98">G273</f>
        <v>5077.8646</v>
      </c>
      <c r="H272" s="8">
        <f t="shared" si="98"/>
        <v>294</v>
      </c>
      <c r="I272" s="8"/>
      <c r="J272" s="8">
        <f t="shared" si="98"/>
        <v>4223.3464</v>
      </c>
      <c r="K272" s="8">
        <f t="shared" si="98"/>
        <v>4223</v>
      </c>
      <c r="L272" s="8"/>
      <c r="M272" s="8">
        <v>0</v>
      </c>
      <c r="N272" s="8">
        <v>4223</v>
      </c>
    </row>
    <row r="273" s="1" customFormat="1" ht="23" customHeight="1" spans="1:14">
      <c r="A273" s="7"/>
      <c r="B273" s="7">
        <v>1</v>
      </c>
      <c r="C273" s="7" t="s">
        <v>345</v>
      </c>
      <c r="D273" s="7" t="s">
        <v>19</v>
      </c>
      <c r="E273" s="8">
        <f t="shared" ref="E273:J273" si="99">SUM(E274:E281)</f>
        <v>364</v>
      </c>
      <c r="F273" s="8"/>
      <c r="G273" s="8">
        <f t="shared" si="99"/>
        <v>5077.8646</v>
      </c>
      <c r="H273" s="8">
        <f t="shared" si="99"/>
        <v>294</v>
      </c>
      <c r="I273" s="8"/>
      <c r="J273" s="8">
        <f t="shared" si="99"/>
        <v>4223.3464</v>
      </c>
      <c r="K273" s="7">
        <f>ROUND(J273,0)</f>
        <v>4223</v>
      </c>
      <c r="L273" s="11"/>
      <c r="M273" s="12">
        <v>0</v>
      </c>
      <c r="N273" s="12">
        <v>4223</v>
      </c>
    </row>
    <row r="274" s="1" customFormat="1" ht="23" customHeight="1" spans="1:14">
      <c r="A274" s="7"/>
      <c r="B274" s="7"/>
      <c r="C274" s="7"/>
      <c r="D274" s="7" t="s">
        <v>346</v>
      </c>
      <c r="E274" s="8">
        <v>22</v>
      </c>
      <c r="F274" s="8">
        <v>5.478</v>
      </c>
      <c r="G274" s="8">
        <f t="shared" ref="G274:G281" si="100">E274*F274</f>
        <v>120.516</v>
      </c>
      <c r="H274" s="8">
        <v>22</v>
      </c>
      <c r="I274" s="8">
        <v>5.478</v>
      </c>
      <c r="J274" s="8">
        <f t="shared" ref="J274:J281" si="101">H274*I274</f>
        <v>120.516</v>
      </c>
      <c r="K274" s="7"/>
      <c r="L274" s="15" t="s">
        <v>23</v>
      </c>
      <c r="M274" s="14"/>
      <c r="N274" s="14"/>
    </row>
    <row r="275" s="1" customFormat="1" ht="23" customHeight="1" spans="1:14">
      <c r="A275" s="7"/>
      <c r="B275" s="7"/>
      <c r="C275" s="7"/>
      <c r="D275" s="7" t="s">
        <v>347</v>
      </c>
      <c r="E275" s="8">
        <v>22</v>
      </c>
      <c r="F275" s="8">
        <v>6.21</v>
      </c>
      <c r="G275" s="8">
        <f t="shared" si="100"/>
        <v>136.62</v>
      </c>
      <c r="H275" s="8">
        <v>22</v>
      </c>
      <c r="I275" s="8">
        <v>6.21</v>
      </c>
      <c r="J275" s="8">
        <f t="shared" si="101"/>
        <v>136.62</v>
      </c>
      <c r="K275" s="7"/>
      <c r="L275" s="15" t="s">
        <v>23</v>
      </c>
      <c r="M275" s="14"/>
      <c r="N275" s="14"/>
    </row>
    <row r="276" s="1" customFormat="1" ht="23" customHeight="1" spans="1:14">
      <c r="A276" s="7"/>
      <c r="B276" s="7"/>
      <c r="C276" s="7"/>
      <c r="D276" s="7" t="s">
        <v>348</v>
      </c>
      <c r="E276" s="8">
        <v>36</v>
      </c>
      <c r="F276" s="8">
        <v>10.211</v>
      </c>
      <c r="G276" s="8">
        <f t="shared" si="100"/>
        <v>367.596</v>
      </c>
      <c r="H276" s="8">
        <v>36</v>
      </c>
      <c r="I276" s="8">
        <v>10.211</v>
      </c>
      <c r="J276" s="8">
        <f t="shared" si="101"/>
        <v>367.596</v>
      </c>
      <c r="K276" s="7"/>
      <c r="L276" s="15" t="s">
        <v>23</v>
      </c>
      <c r="M276" s="14"/>
      <c r="N276" s="14"/>
    </row>
    <row r="277" s="1" customFormat="1" ht="23" customHeight="1" spans="1:14">
      <c r="A277" s="7"/>
      <c r="B277" s="7"/>
      <c r="C277" s="7"/>
      <c r="D277" s="7" t="s">
        <v>349</v>
      </c>
      <c r="E277" s="8">
        <v>139</v>
      </c>
      <c r="F277" s="8">
        <v>6.8844</v>
      </c>
      <c r="G277" s="8">
        <f t="shared" si="100"/>
        <v>956.9316</v>
      </c>
      <c r="H277" s="8">
        <v>86</v>
      </c>
      <c r="I277" s="8">
        <v>6.8844</v>
      </c>
      <c r="J277" s="8">
        <f t="shared" si="101"/>
        <v>592.0584</v>
      </c>
      <c r="K277" s="7"/>
      <c r="L277" s="13" t="s">
        <v>350</v>
      </c>
      <c r="M277" s="14"/>
      <c r="N277" s="14"/>
    </row>
    <row r="278" s="1" customFormat="1" ht="23" customHeight="1" spans="1:14">
      <c r="A278" s="7"/>
      <c r="B278" s="7"/>
      <c r="C278" s="7"/>
      <c r="D278" s="7" t="s">
        <v>351</v>
      </c>
      <c r="E278" s="8">
        <v>43</v>
      </c>
      <c r="F278" s="8">
        <v>29.916</v>
      </c>
      <c r="G278" s="8">
        <f t="shared" si="100"/>
        <v>1286.388</v>
      </c>
      <c r="H278" s="8">
        <v>41</v>
      </c>
      <c r="I278" s="8">
        <v>29.916</v>
      </c>
      <c r="J278" s="8">
        <f t="shared" si="101"/>
        <v>1226.556</v>
      </c>
      <c r="K278" s="7"/>
      <c r="L278" s="13" t="s">
        <v>155</v>
      </c>
      <c r="M278" s="14"/>
      <c r="N278" s="14"/>
    </row>
    <row r="279" s="1" customFormat="1" ht="23" customHeight="1" spans="1:14">
      <c r="A279" s="7"/>
      <c r="B279" s="7"/>
      <c r="C279" s="7"/>
      <c r="D279" s="7" t="s">
        <v>352</v>
      </c>
      <c r="E279" s="8">
        <v>17</v>
      </c>
      <c r="F279" s="8">
        <v>30</v>
      </c>
      <c r="G279" s="8">
        <f t="shared" si="100"/>
        <v>510</v>
      </c>
      <c r="H279" s="8">
        <v>4</v>
      </c>
      <c r="I279" s="8">
        <v>30</v>
      </c>
      <c r="J279" s="8">
        <f t="shared" si="101"/>
        <v>120</v>
      </c>
      <c r="K279" s="7"/>
      <c r="L279" s="13" t="s">
        <v>353</v>
      </c>
      <c r="M279" s="14"/>
      <c r="N279" s="14"/>
    </row>
    <row r="280" s="1" customFormat="1" ht="23" customHeight="1" spans="1:14">
      <c r="A280" s="7"/>
      <c r="B280" s="7"/>
      <c r="C280" s="7"/>
      <c r="D280" s="7" t="s">
        <v>354</v>
      </c>
      <c r="E280" s="8">
        <v>2</v>
      </c>
      <c r="F280" s="8">
        <v>19.9065</v>
      </c>
      <c r="G280" s="8">
        <f t="shared" si="100"/>
        <v>39.813</v>
      </c>
      <c r="H280" s="8">
        <v>0</v>
      </c>
      <c r="I280" s="8">
        <v>0</v>
      </c>
      <c r="J280" s="8">
        <f t="shared" si="101"/>
        <v>0</v>
      </c>
      <c r="K280" s="7"/>
      <c r="L280" s="13" t="s">
        <v>155</v>
      </c>
      <c r="M280" s="14"/>
      <c r="N280" s="14"/>
    </row>
    <row r="281" s="1" customFormat="1" ht="23" customHeight="1" spans="1:14">
      <c r="A281" s="7"/>
      <c r="B281" s="7"/>
      <c r="C281" s="7"/>
      <c r="D281" s="7" t="s">
        <v>355</v>
      </c>
      <c r="E281" s="8">
        <v>83</v>
      </c>
      <c r="F281" s="8">
        <v>20</v>
      </c>
      <c r="G281" s="8">
        <f t="shared" si="100"/>
        <v>1660</v>
      </c>
      <c r="H281" s="8">
        <v>83</v>
      </c>
      <c r="I281" s="8">
        <v>20</v>
      </c>
      <c r="J281" s="8">
        <f t="shared" si="101"/>
        <v>1660</v>
      </c>
      <c r="K281" s="7"/>
      <c r="L281" s="15" t="s">
        <v>23</v>
      </c>
      <c r="M281" s="14"/>
      <c r="N281" s="14"/>
    </row>
    <row r="282" s="1" customFormat="1" ht="23" customHeight="1" spans="1:14">
      <c r="A282" s="7" t="s">
        <v>356</v>
      </c>
      <c r="B282" s="7" t="s">
        <v>17</v>
      </c>
      <c r="C282" s="7"/>
      <c r="D282" s="7"/>
      <c r="E282" s="8">
        <f>E283+E285+E288</f>
        <v>211</v>
      </c>
      <c r="F282" s="8"/>
      <c r="G282" s="8">
        <f t="shared" ref="F282:K282" si="102">G283+G285+G288</f>
        <v>1600.8274</v>
      </c>
      <c r="H282" s="8">
        <f t="shared" si="102"/>
        <v>159</v>
      </c>
      <c r="I282" s="8"/>
      <c r="J282" s="8">
        <f t="shared" si="102"/>
        <v>1273.7321</v>
      </c>
      <c r="K282" s="8">
        <f t="shared" si="102"/>
        <v>1274</v>
      </c>
      <c r="L282" s="8"/>
      <c r="M282" s="8">
        <v>0</v>
      </c>
      <c r="N282" s="8">
        <v>1274</v>
      </c>
    </row>
    <row r="283" s="1" customFormat="1" ht="23" customHeight="1" spans="1:14">
      <c r="A283" s="7"/>
      <c r="B283" s="7">
        <v>1</v>
      </c>
      <c r="C283" s="7" t="s">
        <v>357</v>
      </c>
      <c r="D283" s="7" t="s">
        <v>19</v>
      </c>
      <c r="E283" s="8">
        <f t="shared" ref="E283:J283" si="103">E284</f>
        <v>171</v>
      </c>
      <c r="F283" s="8"/>
      <c r="G283" s="8">
        <f t="shared" si="103"/>
        <v>950.076</v>
      </c>
      <c r="H283" s="8">
        <f t="shared" si="103"/>
        <v>138</v>
      </c>
      <c r="I283" s="8"/>
      <c r="J283" s="8">
        <f t="shared" si="103"/>
        <v>766.728</v>
      </c>
      <c r="K283" s="7">
        <f>ROUND(J283,0)</f>
        <v>767</v>
      </c>
      <c r="L283" s="11"/>
      <c r="M283" s="12">
        <v>0</v>
      </c>
      <c r="N283" s="12">
        <v>767</v>
      </c>
    </row>
    <row r="284" s="1" customFormat="1" ht="23" customHeight="1" spans="1:14">
      <c r="A284" s="7"/>
      <c r="B284" s="7"/>
      <c r="C284" s="7"/>
      <c r="D284" s="7" t="s">
        <v>358</v>
      </c>
      <c r="E284" s="8">
        <v>171</v>
      </c>
      <c r="F284" s="8">
        <v>5.556</v>
      </c>
      <c r="G284" s="8">
        <f>E284*F284</f>
        <v>950.076</v>
      </c>
      <c r="H284" s="8">
        <v>138</v>
      </c>
      <c r="I284" s="8">
        <v>5.556</v>
      </c>
      <c r="J284" s="8">
        <f>H284*I284</f>
        <v>766.728</v>
      </c>
      <c r="K284" s="7"/>
      <c r="L284" s="13" t="s">
        <v>359</v>
      </c>
      <c r="M284" s="14"/>
      <c r="N284" s="14"/>
    </row>
    <row r="285" s="1" customFormat="1" ht="23" customHeight="1" spans="1:14">
      <c r="A285" s="7"/>
      <c r="B285" s="7">
        <v>2</v>
      </c>
      <c r="C285" s="7" t="s">
        <v>360</v>
      </c>
      <c r="D285" s="7" t="s">
        <v>19</v>
      </c>
      <c r="E285" s="8">
        <f t="shared" ref="E285:J285" si="104">SUM(E286:E287)</f>
        <v>25</v>
      </c>
      <c r="F285" s="8"/>
      <c r="G285" s="8">
        <f t="shared" si="104"/>
        <v>200.7514</v>
      </c>
      <c r="H285" s="8">
        <f t="shared" si="104"/>
        <v>6</v>
      </c>
      <c r="I285" s="8"/>
      <c r="J285" s="8">
        <f t="shared" si="104"/>
        <v>57.0041</v>
      </c>
      <c r="K285" s="7">
        <f>ROUND(J285,0)</f>
        <v>57</v>
      </c>
      <c r="L285" s="11"/>
      <c r="M285" s="12">
        <v>0</v>
      </c>
      <c r="N285" s="12">
        <v>57</v>
      </c>
    </row>
    <row r="286" s="1" customFormat="1" ht="23" customHeight="1" spans="1:14">
      <c r="A286" s="7"/>
      <c r="B286" s="7"/>
      <c r="C286" s="7"/>
      <c r="D286" s="7" t="s">
        <v>361</v>
      </c>
      <c r="E286" s="8">
        <v>13</v>
      </c>
      <c r="F286" s="8">
        <v>6.0322</v>
      </c>
      <c r="G286" s="8">
        <f>E286*F286</f>
        <v>78.4186</v>
      </c>
      <c r="H286" s="8">
        <v>1</v>
      </c>
      <c r="I286" s="8">
        <v>6.0321</v>
      </c>
      <c r="J286" s="8">
        <f>H286*I286</f>
        <v>6.0321</v>
      </c>
      <c r="K286" s="7"/>
      <c r="L286" s="13" t="s">
        <v>362</v>
      </c>
      <c r="M286" s="14"/>
      <c r="N286" s="14"/>
    </row>
    <row r="287" s="1" customFormat="1" ht="23" customHeight="1" spans="1:14">
      <c r="A287" s="7"/>
      <c r="B287" s="7"/>
      <c r="C287" s="7"/>
      <c r="D287" s="7" t="s">
        <v>363</v>
      </c>
      <c r="E287" s="8">
        <v>12</v>
      </c>
      <c r="F287" s="8">
        <v>10.1944</v>
      </c>
      <c r="G287" s="8">
        <f>E287*F287</f>
        <v>122.3328</v>
      </c>
      <c r="H287" s="8">
        <v>5</v>
      </c>
      <c r="I287" s="8">
        <v>10.1944</v>
      </c>
      <c r="J287" s="8">
        <f>H287*I287</f>
        <v>50.972</v>
      </c>
      <c r="K287" s="7"/>
      <c r="L287" s="13" t="s">
        <v>364</v>
      </c>
      <c r="M287" s="14"/>
      <c r="N287" s="14"/>
    </row>
    <row r="288" s="1" customFormat="1" ht="23" customHeight="1" spans="1:14">
      <c r="A288" s="7"/>
      <c r="B288" s="7">
        <v>3</v>
      </c>
      <c r="C288" s="7" t="s">
        <v>365</v>
      </c>
      <c r="D288" s="7" t="s">
        <v>19</v>
      </c>
      <c r="E288" s="8">
        <f t="shared" ref="E288:J288" si="105">E289</f>
        <v>15</v>
      </c>
      <c r="F288" s="8"/>
      <c r="G288" s="8">
        <f t="shared" si="105"/>
        <v>450</v>
      </c>
      <c r="H288" s="8">
        <f t="shared" si="105"/>
        <v>15</v>
      </c>
      <c r="I288" s="8"/>
      <c r="J288" s="8">
        <f t="shared" si="105"/>
        <v>450</v>
      </c>
      <c r="K288" s="7">
        <f>ROUND(J288,0)</f>
        <v>450</v>
      </c>
      <c r="L288" s="11"/>
      <c r="M288" s="12">
        <v>0</v>
      </c>
      <c r="N288" s="12">
        <v>450</v>
      </c>
    </row>
    <row r="289" s="1" customFormat="1" ht="23" customHeight="1" spans="1:14">
      <c r="A289" s="7"/>
      <c r="B289" s="7"/>
      <c r="C289" s="7"/>
      <c r="D289" s="7" t="s">
        <v>366</v>
      </c>
      <c r="E289" s="8">
        <v>15</v>
      </c>
      <c r="F289" s="8">
        <v>30</v>
      </c>
      <c r="G289" s="8">
        <f>E289*F289</f>
        <v>450</v>
      </c>
      <c r="H289" s="8">
        <v>15</v>
      </c>
      <c r="I289" s="8">
        <v>30</v>
      </c>
      <c r="J289" s="8">
        <f>H289*I289</f>
        <v>450</v>
      </c>
      <c r="K289" s="7"/>
      <c r="L289" s="15" t="s">
        <v>23</v>
      </c>
      <c r="M289" s="14"/>
      <c r="N289" s="14"/>
    </row>
    <row r="290" s="1" customFormat="1" ht="23" customHeight="1" spans="1:14">
      <c r="A290" s="7" t="s">
        <v>367</v>
      </c>
      <c r="B290" s="7" t="s">
        <v>17</v>
      </c>
      <c r="C290" s="7"/>
      <c r="D290" s="7"/>
      <c r="E290" s="8">
        <f>E291+E299</f>
        <v>245</v>
      </c>
      <c r="F290" s="8"/>
      <c r="G290" s="8">
        <f t="shared" ref="F290:K290" si="106">G291+G299</f>
        <v>1074.473</v>
      </c>
      <c r="H290" s="8">
        <f t="shared" si="106"/>
        <v>6</v>
      </c>
      <c r="I290" s="8"/>
      <c r="J290" s="8">
        <f t="shared" si="106"/>
        <v>35.27</v>
      </c>
      <c r="K290" s="8">
        <f t="shared" si="106"/>
        <v>35</v>
      </c>
      <c r="L290" s="8"/>
      <c r="M290" s="8">
        <v>9</v>
      </c>
      <c r="N290" s="8">
        <v>26</v>
      </c>
    </row>
    <row r="291" s="1" customFormat="1" ht="23" customHeight="1" spans="1:14">
      <c r="A291" s="7"/>
      <c r="B291" s="7">
        <v>1</v>
      </c>
      <c r="C291" s="7" t="s">
        <v>368</v>
      </c>
      <c r="D291" s="7" t="s">
        <v>19</v>
      </c>
      <c r="E291" s="8">
        <f t="shared" ref="E291:J291" si="107">SUM(E292:E298)</f>
        <v>224</v>
      </c>
      <c r="F291" s="8"/>
      <c r="G291" s="8">
        <f t="shared" si="107"/>
        <v>885.6</v>
      </c>
      <c r="H291" s="8">
        <f t="shared" si="107"/>
        <v>3</v>
      </c>
      <c r="I291" s="8"/>
      <c r="J291" s="8">
        <f t="shared" si="107"/>
        <v>9.2</v>
      </c>
      <c r="K291" s="7">
        <f>ROUND(J291,0)</f>
        <v>9</v>
      </c>
      <c r="L291" s="11"/>
      <c r="M291" s="12">
        <v>9</v>
      </c>
      <c r="N291" s="12">
        <v>0</v>
      </c>
    </row>
    <row r="292" s="1" customFormat="1" ht="23" customHeight="1" spans="1:14">
      <c r="A292" s="7"/>
      <c r="B292" s="7"/>
      <c r="C292" s="7"/>
      <c r="D292" s="7" t="s">
        <v>369</v>
      </c>
      <c r="E292" s="8">
        <v>8</v>
      </c>
      <c r="F292" s="8">
        <v>4.4</v>
      </c>
      <c r="G292" s="8">
        <f t="shared" ref="G292:G298" si="108">E292*F292</f>
        <v>35.2</v>
      </c>
      <c r="H292" s="8">
        <v>0</v>
      </c>
      <c r="I292" s="8">
        <v>0</v>
      </c>
      <c r="J292" s="8">
        <f t="shared" ref="J292:J298" si="109">H292*I292</f>
        <v>0</v>
      </c>
      <c r="K292" s="7"/>
      <c r="L292" s="13" t="s">
        <v>370</v>
      </c>
      <c r="M292" s="14"/>
      <c r="N292" s="14"/>
    </row>
    <row r="293" s="1" customFormat="1" ht="23" customHeight="1" spans="1:14">
      <c r="A293" s="7"/>
      <c r="B293" s="7"/>
      <c r="C293" s="7"/>
      <c r="D293" s="7" t="s">
        <v>371</v>
      </c>
      <c r="E293" s="8">
        <v>8</v>
      </c>
      <c r="F293" s="8">
        <v>2.4</v>
      </c>
      <c r="G293" s="8">
        <f t="shared" si="108"/>
        <v>19.2</v>
      </c>
      <c r="H293" s="8">
        <v>1</v>
      </c>
      <c r="I293" s="8">
        <v>2.4</v>
      </c>
      <c r="J293" s="8">
        <f t="shared" si="109"/>
        <v>2.4</v>
      </c>
      <c r="K293" s="7"/>
      <c r="L293" s="13" t="s">
        <v>372</v>
      </c>
      <c r="M293" s="14"/>
      <c r="N293" s="14"/>
    </row>
    <row r="294" s="1" customFormat="1" ht="23" customHeight="1" spans="1:14">
      <c r="A294" s="7"/>
      <c r="B294" s="7"/>
      <c r="C294" s="7"/>
      <c r="D294" s="7" t="s">
        <v>373</v>
      </c>
      <c r="E294" s="8">
        <v>158</v>
      </c>
      <c r="F294" s="8">
        <v>4.4</v>
      </c>
      <c r="G294" s="8">
        <f t="shared" si="108"/>
        <v>695.2</v>
      </c>
      <c r="H294" s="8">
        <v>0</v>
      </c>
      <c r="I294" s="8">
        <v>0</v>
      </c>
      <c r="J294" s="8">
        <f t="shared" si="109"/>
        <v>0</v>
      </c>
      <c r="K294" s="7"/>
      <c r="L294" s="13" t="s">
        <v>374</v>
      </c>
      <c r="M294" s="14"/>
      <c r="N294" s="14"/>
    </row>
    <row r="295" s="1" customFormat="1" ht="23" customHeight="1" spans="1:14">
      <c r="A295" s="7"/>
      <c r="B295" s="7"/>
      <c r="C295" s="7"/>
      <c r="D295" s="7" t="s">
        <v>375</v>
      </c>
      <c r="E295" s="8">
        <v>8</v>
      </c>
      <c r="F295" s="8">
        <v>4.4</v>
      </c>
      <c r="G295" s="8">
        <f t="shared" si="108"/>
        <v>35.2</v>
      </c>
      <c r="H295" s="8">
        <v>1</v>
      </c>
      <c r="I295" s="8">
        <v>4.4</v>
      </c>
      <c r="J295" s="8">
        <f t="shared" si="109"/>
        <v>4.4</v>
      </c>
      <c r="K295" s="7"/>
      <c r="L295" s="13" t="s">
        <v>372</v>
      </c>
      <c r="M295" s="14"/>
      <c r="N295" s="14"/>
    </row>
    <row r="296" s="1" customFormat="1" ht="23" customHeight="1" spans="1:14">
      <c r="A296" s="7"/>
      <c r="B296" s="7"/>
      <c r="C296" s="7"/>
      <c r="D296" s="7" t="s">
        <v>376</v>
      </c>
      <c r="E296" s="8">
        <v>17</v>
      </c>
      <c r="F296" s="8">
        <v>2.4</v>
      </c>
      <c r="G296" s="8">
        <f t="shared" si="108"/>
        <v>40.8</v>
      </c>
      <c r="H296" s="8">
        <v>0</v>
      </c>
      <c r="I296" s="8">
        <v>0</v>
      </c>
      <c r="J296" s="8">
        <f t="shared" si="109"/>
        <v>0</v>
      </c>
      <c r="K296" s="7"/>
      <c r="L296" s="13" t="s">
        <v>377</v>
      </c>
      <c r="M296" s="14"/>
      <c r="N296" s="14"/>
    </row>
    <row r="297" s="1" customFormat="1" ht="23" customHeight="1" spans="1:14">
      <c r="A297" s="7"/>
      <c r="B297" s="7"/>
      <c r="C297" s="7"/>
      <c r="D297" s="7" t="s">
        <v>378</v>
      </c>
      <c r="E297" s="8">
        <v>14</v>
      </c>
      <c r="F297" s="8">
        <v>2.4</v>
      </c>
      <c r="G297" s="8">
        <f t="shared" si="108"/>
        <v>33.6</v>
      </c>
      <c r="H297" s="8">
        <v>0</v>
      </c>
      <c r="I297" s="8">
        <v>0</v>
      </c>
      <c r="J297" s="8">
        <f t="shared" si="109"/>
        <v>0</v>
      </c>
      <c r="K297" s="7"/>
      <c r="L297" s="13" t="s">
        <v>379</v>
      </c>
      <c r="M297" s="14"/>
      <c r="N297" s="14"/>
    </row>
    <row r="298" s="1" customFormat="1" ht="23" customHeight="1" spans="1:14">
      <c r="A298" s="7"/>
      <c r="B298" s="7"/>
      <c r="C298" s="7"/>
      <c r="D298" s="7" t="s">
        <v>380</v>
      </c>
      <c r="E298" s="8">
        <v>11</v>
      </c>
      <c r="F298" s="8">
        <v>2.4</v>
      </c>
      <c r="G298" s="8">
        <f t="shared" si="108"/>
        <v>26.4</v>
      </c>
      <c r="H298" s="8">
        <v>1</v>
      </c>
      <c r="I298" s="8">
        <v>2.4</v>
      </c>
      <c r="J298" s="8">
        <f t="shared" si="109"/>
        <v>2.4</v>
      </c>
      <c r="K298" s="7"/>
      <c r="L298" s="13" t="s">
        <v>381</v>
      </c>
      <c r="M298" s="14"/>
      <c r="N298" s="14"/>
    </row>
    <row r="299" s="1" customFormat="1" ht="23" customHeight="1" spans="1:14">
      <c r="A299" s="7"/>
      <c r="B299" s="7">
        <v>2</v>
      </c>
      <c r="C299" s="7" t="s">
        <v>382</v>
      </c>
      <c r="D299" s="7" t="s">
        <v>19</v>
      </c>
      <c r="E299" s="8">
        <f t="shared" ref="E299:J299" si="110">SUM(E300:E304)</f>
        <v>21</v>
      </c>
      <c r="F299" s="8"/>
      <c r="G299" s="8">
        <f t="shared" si="110"/>
        <v>188.873</v>
      </c>
      <c r="H299" s="8">
        <f t="shared" si="110"/>
        <v>3</v>
      </c>
      <c r="I299" s="8"/>
      <c r="J299" s="8">
        <f t="shared" si="110"/>
        <v>26.07</v>
      </c>
      <c r="K299" s="7">
        <f>ROUND(J299,0)</f>
        <v>26</v>
      </c>
      <c r="L299" s="11"/>
      <c r="M299" s="12">
        <v>0</v>
      </c>
      <c r="N299" s="12">
        <v>26</v>
      </c>
    </row>
    <row r="300" s="1" customFormat="1" ht="23" customHeight="1" spans="1:14">
      <c r="A300" s="7"/>
      <c r="B300" s="7"/>
      <c r="C300" s="7"/>
      <c r="D300" s="7" t="s">
        <v>383</v>
      </c>
      <c r="E300" s="8">
        <v>2</v>
      </c>
      <c r="F300" s="8">
        <v>9.037</v>
      </c>
      <c r="G300" s="8">
        <f>E300*F300</f>
        <v>18.074</v>
      </c>
      <c r="H300" s="8">
        <v>1</v>
      </c>
      <c r="I300" s="8">
        <v>9.037</v>
      </c>
      <c r="J300" s="8">
        <f>H300*I300</f>
        <v>9.037</v>
      </c>
      <c r="K300" s="7"/>
      <c r="L300" s="13" t="s">
        <v>82</v>
      </c>
      <c r="M300" s="14"/>
      <c r="N300" s="14"/>
    </row>
    <row r="301" s="1" customFormat="1" ht="23" customHeight="1" spans="1:14">
      <c r="A301" s="7"/>
      <c r="B301" s="7"/>
      <c r="C301" s="7"/>
      <c r="D301" s="7" t="s">
        <v>384</v>
      </c>
      <c r="E301" s="8">
        <v>1</v>
      </c>
      <c r="F301" s="8">
        <v>8.826</v>
      </c>
      <c r="G301" s="8">
        <f>E301*F301</f>
        <v>8.826</v>
      </c>
      <c r="H301" s="8">
        <v>1</v>
      </c>
      <c r="I301" s="8">
        <v>8.826</v>
      </c>
      <c r="J301" s="8">
        <f>H301*I301</f>
        <v>8.826</v>
      </c>
      <c r="K301" s="7"/>
      <c r="L301" s="15" t="s">
        <v>23</v>
      </c>
      <c r="M301" s="14"/>
      <c r="N301" s="14"/>
    </row>
    <row r="302" s="1" customFormat="1" ht="23" customHeight="1" spans="1:14">
      <c r="A302" s="7"/>
      <c r="B302" s="7"/>
      <c r="C302" s="7"/>
      <c r="D302" s="7" t="s">
        <v>385</v>
      </c>
      <c r="E302" s="8">
        <v>1</v>
      </c>
      <c r="F302" s="8">
        <v>7.734</v>
      </c>
      <c r="G302" s="8">
        <f>E302*F302</f>
        <v>7.734</v>
      </c>
      <c r="H302" s="8">
        <v>0</v>
      </c>
      <c r="I302" s="8">
        <v>0</v>
      </c>
      <c r="J302" s="8">
        <f>H302*I302</f>
        <v>0</v>
      </c>
      <c r="K302" s="7"/>
      <c r="L302" s="13" t="s">
        <v>82</v>
      </c>
      <c r="M302" s="14"/>
      <c r="N302" s="14"/>
    </row>
    <row r="303" s="1" customFormat="1" ht="23" customHeight="1" spans="1:14">
      <c r="A303" s="7"/>
      <c r="B303" s="7"/>
      <c r="C303" s="7"/>
      <c r="D303" s="7" t="s">
        <v>386</v>
      </c>
      <c r="E303" s="8">
        <v>7</v>
      </c>
      <c r="F303" s="8">
        <v>8.207</v>
      </c>
      <c r="G303" s="8">
        <f>E303*F303</f>
        <v>57.449</v>
      </c>
      <c r="H303" s="8">
        <v>1</v>
      </c>
      <c r="I303" s="8">
        <v>8.207</v>
      </c>
      <c r="J303" s="8">
        <f>H303*I303</f>
        <v>8.207</v>
      </c>
      <c r="K303" s="7"/>
      <c r="L303" s="13" t="s">
        <v>387</v>
      </c>
      <c r="M303" s="14"/>
      <c r="N303" s="14"/>
    </row>
    <row r="304" s="1" customFormat="1" ht="23" customHeight="1" spans="1:14">
      <c r="A304" s="7"/>
      <c r="B304" s="7"/>
      <c r="C304" s="7"/>
      <c r="D304" s="7" t="s">
        <v>388</v>
      </c>
      <c r="E304" s="8">
        <v>10</v>
      </c>
      <c r="F304" s="8">
        <v>9.679</v>
      </c>
      <c r="G304" s="8">
        <f>E304*F304</f>
        <v>96.79</v>
      </c>
      <c r="H304" s="8">
        <v>0</v>
      </c>
      <c r="I304" s="8">
        <v>0</v>
      </c>
      <c r="J304" s="8">
        <f>H304*I304</f>
        <v>0</v>
      </c>
      <c r="K304" s="7"/>
      <c r="L304" s="13" t="s">
        <v>381</v>
      </c>
      <c r="M304" s="14"/>
      <c r="N304" s="14"/>
    </row>
  </sheetData>
  <autoFilter xmlns:etc="http://www.wps.cn/officeDocument/2017/etCustomData" ref="A2:N304" etc:filterBottomFollowUsedRange="0">
    <extLst/>
  </autoFilter>
  <mergeCells count="178">
    <mergeCell ref="A1:N1"/>
    <mergeCell ref="A3:D3"/>
    <mergeCell ref="B4:D4"/>
    <mergeCell ref="B25:D25"/>
    <mergeCell ref="B34:D34"/>
    <mergeCell ref="B42:D42"/>
    <mergeCell ref="B49:D49"/>
    <mergeCell ref="B53:D53"/>
    <mergeCell ref="B64:D64"/>
    <mergeCell ref="B88:D88"/>
    <mergeCell ref="B103:D103"/>
    <mergeCell ref="B111:D111"/>
    <mergeCell ref="B116:D116"/>
    <mergeCell ref="B123:D123"/>
    <mergeCell ref="B144:D144"/>
    <mergeCell ref="B167:D167"/>
    <mergeCell ref="B172:D172"/>
    <mergeCell ref="B222:D222"/>
    <mergeCell ref="B229:D229"/>
    <mergeCell ref="B236:D236"/>
    <mergeCell ref="B248:D248"/>
    <mergeCell ref="B260:D260"/>
    <mergeCell ref="B272:D272"/>
    <mergeCell ref="B282:D282"/>
    <mergeCell ref="B290:D290"/>
    <mergeCell ref="A4:A24"/>
    <mergeCell ref="A25:A33"/>
    <mergeCell ref="A34:A41"/>
    <mergeCell ref="A42:A48"/>
    <mergeCell ref="A49:A52"/>
    <mergeCell ref="A53:A63"/>
    <mergeCell ref="A64:A87"/>
    <mergeCell ref="A88:A102"/>
    <mergeCell ref="A103:A110"/>
    <mergeCell ref="A111:A115"/>
    <mergeCell ref="A116:A122"/>
    <mergeCell ref="A123:A143"/>
    <mergeCell ref="A144:A166"/>
    <mergeCell ref="A167:A171"/>
    <mergeCell ref="A172:A221"/>
    <mergeCell ref="A222:A228"/>
    <mergeCell ref="A229:A235"/>
    <mergeCell ref="A236:A247"/>
    <mergeCell ref="A248:A259"/>
    <mergeCell ref="A260:A271"/>
    <mergeCell ref="A272:A281"/>
    <mergeCell ref="A282:A289"/>
    <mergeCell ref="A290:A304"/>
    <mergeCell ref="B5:B14"/>
    <mergeCell ref="B15:B20"/>
    <mergeCell ref="B21:B24"/>
    <mergeCell ref="B26:B31"/>
    <mergeCell ref="B32:B33"/>
    <mergeCell ref="B35:B37"/>
    <mergeCell ref="B38:B41"/>
    <mergeCell ref="B43:B48"/>
    <mergeCell ref="B50:B52"/>
    <mergeCell ref="B54:B57"/>
    <mergeCell ref="B58:B59"/>
    <mergeCell ref="B60:B63"/>
    <mergeCell ref="B65:B66"/>
    <mergeCell ref="B67:B68"/>
    <mergeCell ref="B69:B71"/>
    <mergeCell ref="B72:B74"/>
    <mergeCell ref="B75:B79"/>
    <mergeCell ref="B80:B83"/>
    <mergeCell ref="B84:B85"/>
    <mergeCell ref="B86:B87"/>
    <mergeCell ref="B89:B92"/>
    <mergeCell ref="B93:B102"/>
    <mergeCell ref="B104:B110"/>
    <mergeCell ref="B112:B115"/>
    <mergeCell ref="B117:B118"/>
    <mergeCell ref="B119:B122"/>
    <mergeCell ref="B124:B130"/>
    <mergeCell ref="B131:B138"/>
    <mergeCell ref="B139:B141"/>
    <mergeCell ref="B142:B143"/>
    <mergeCell ref="B145:B153"/>
    <mergeCell ref="B154:B155"/>
    <mergeCell ref="B156:B157"/>
    <mergeCell ref="B158:B159"/>
    <mergeCell ref="B160:B161"/>
    <mergeCell ref="B162:B166"/>
    <mergeCell ref="B168:B171"/>
    <mergeCell ref="B173:B175"/>
    <mergeCell ref="B176:B177"/>
    <mergeCell ref="B178:B203"/>
    <mergeCell ref="B204:B207"/>
    <mergeCell ref="B208:B210"/>
    <mergeCell ref="B211:B219"/>
    <mergeCell ref="B220:B221"/>
    <mergeCell ref="B223:B224"/>
    <mergeCell ref="B225:B226"/>
    <mergeCell ref="B227:B228"/>
    <mergeCell ref="B230:B231"/>
    <mergeCell ref="B232:B233"/>
    <mergeCell ref="B234:B235"/>
    <mergeCell ref="B237:B247"/>
    <mergeCell ref="B249:B250"/>
    <mergeCell ref="B251:B252"/>
    <mergeCell ref="B253:B256"/>
    <mergeCell ref="B257:B259"/>
    <mergeCell ref="B261:B262"/>
    <mergeCell ref="B263:B264"/>
    <mergeCell ref="B265:B267"/>
    <mergeCell ref="B268:B271"/>
    <mergeCell ref="B273:B281"/>
    <mergeCell ref="B283:B284"/>
    <mergeCell ref="B285:B287"/>
    <mergeCell ref="B288:B289"/>
    <mergeCell ref="B291:B298"/>
    <mergeCell ref="B299:B304"/>
    <mergeCell ref="C5:C14"/>
    <mergeCell ref="C15:C20"/>
    <mergeCell ref="C21:C24"/>
    <mergeCell ref="C26:C31"/>
    <mergeCell ref="C32:C33"/>
    <mergeCell ref="C35:C37"/>
    <mergeCell ref="C38:C41"/>
    <mergeCell ref="C43:C48"/>
    <mergeCell ref="C50:C52"/>
    <mergeCell ref="C54:C57"/>
    <mergeCell ref="C58:C59"/>
    <mergeCell ref="C60:C63"/>
    <mergeCell ref="C65:C66"/>
    <mergeCell ref="C67:C68"/>
    <mergeCell ref="C69:C71"/>
    <mergeCell ref="C72:C74"/>
    <mergeCell ref="C75:C79"/>
    <mergeCell ref="C80:C83"/>
    <mergeCell ref="C84:C85"/>
    <mergeCell ref="C86:C87"/>
    <mergeCell ref="C89:C92"/>
    <mergeCell ref="C93:C102"/>
    <mergeCell ref="C104:C110"/>
    <mergeCell ref="C112:C115"/>
    <mergeCell ref="C117:C118"/>
    <mergeCell ref="C119:C122"/>
    <mergeCell ref="C124:C130"/>
    <mergeCell ref="C131:C138"/>
    <mergeCell ref="C139:C141"/>
    <mergeCell ref="C142:C143"/>
    <mergeCell ref="C145:C153"/>
    <mergeCell ref="C154:C155"/>
    <mergeCell ref="C156:C157"/>
    <mergeCell ref="C158:C159"/>
    <mergeCell ref="C160:C161"/>
    <mergeCell ref="C162:C166"/>
    <mergeCell ref="C168:C171"/>
    <mergeCell ref="C173:C175"/>
    <mergeCell ref="C176:C177"/>
    <mergeCell ref="C178:C203"/>
    <mergeCell ref="C204:C207"/>
    <mergeCell ref="C208:C210"/>
    <mergeCell ref="C211:C219"/>
    <mergeCell ref="C220:C221"/>
    <mergeCell ref="C223:C224"/>
    <mergeCell ref="C225:C226"/>
    <mergeCell ref="C227:C228"/>
    <mergeCell ref="C230:C231"/>
    <mergeCell ref="C232:C233"/>
    <mergeCell ref="C234:C235"/>
    <mergeCell ref="C237:C247"/>
    <mergeCell ref="C249:C250"/>
    <mergeCell ref="C251:C252"/>
    <mergeCell ref="C253:C256"/>
    <mergeCell ref="C257:C259"/>
    <mergeCell ref="C261:C262"/>
    <mergeCell ref="C263:C264"/>
    <mergeCell ref="C265:C267"/>
    <mergeCell ref="C268:C271"/>
    <mergeCell ref="C273:C281"/>
    <mergeCell ref="C283:C284"/>
    <mergeCell ref="C285:C287"/>
    <mergeCell ref="C288:C289"/>
    <mergeCell ref="C291:C298"/>
    <mergeCell ref="C299:C30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NPOI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2017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灿</cp:lastModifiedBy>
  <dcterms:created xsi:type="dcterms:W3CDTF">2025-08-01T01:24:00Z</dcterms:created>
  <dcterms:modified xsi:type="dcterms:W3CDTF">2025-08-05T04:05:18Z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2.0.6</vt:lpwstr>
  </property>
  <property fmtid="{D5CDD505-2E9C-101B-9397-08002B2CF9AE}" pid="4" name="ICV">
    <vt:lpwstr>31A15AA6C4F446D1B4CB16D1CA565FF9_13</vt:lpwstr>
  </property>
  <property fmtid="{D5CDD505-2E9C-101B-9397-08002B2CF9AE}" pid="5" name="KSOProductBuildVer">
    <vt:lpwstr>2052-12.1.0.22215</vt:lpwstr>
  </property>
</Properties>
</file>